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ЭтаКнига"/>
  <bookViews>
    <workbookView xWindow="0" yWindow="0" windowWidth="20730" windowHeight="11760" firstSheet="2" activeTab="2"/>
  </bookViews>
  <sheets>
    <sheet name="1ОиДинфоб (2)" sheetId="10" r:id="rId1"/>
    <sheet name="1ОиДинфоб" sheetId="1" r:id="rId2"/>
    <sheet name="2КомфУслНал" sheetId="4" r:id="rId3"/>
    <sheet name="2КомУслОц" sheetId="2" r:id="rId4"/>
    <sheet name="3УслДостИнвНал" sheetId="5" r:id="rId5"/>
    <sheet name="3УслДостИнвОц" sheetId="3" r:id="rId6"/>
    <sheet name="4ДобрВежл" sheetId="6" r:id="rId7"/>
    <sheet name="5УдовлУсл" sheetId="7" r:id="rId8"/>
    <sheet name="Интегр" sheetId="8" r:id="rId9"/>
    <sheet name="Лист1" sheetId="11" r:id="rId10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8" i="11"/>
  <c r="H98"/>
  <c r="G98"/>
  <c r="F98"/>
  <c r="E98"/>
  <c r="D98"/>
  <c r="D95" i="8" l="1"/>
  <c r="I95"/>
  <c r="G95"/>
  <c r="Q3" i="5" l="1"/>
  <c r="R3"/>
  <c r="E95" i="8" l="1"/>
  <c r="F95"/>
  <c r="H95"/>
  <c r="Q5" i="10" l="1"/>
  <c r="R5" s="1"/>
  <c r="K5"/>
  <c r="L5" s="1"/>
  <c r="I5"/>
  <c r="Q4"/>
  <c r="R4" s="1"/>
  <c r="K4"/>
  <c r="L4" s="1"/>
  <c r="I4"/>
  <c r="S3"/>
  <c r="S4" l="1"/>
  <c r="S5"/>
  <c r="T3" i="5" l="1"/>
  <c r="I4" i="3" l="1"/>
  <c r="E4"/>
  <c r="F4" s="1"/>
  <c r="J3" i="5"/>
  <c r="E5" i="2"/>
  <c r="K3" i="4"/>
  <c r="L4" i="7" l="1"/>
  <c r="H4"/>
  <c r="P4" i="6"/>
  <c r="L4"/>
  <c r="H4"/>
  <c r="L4" i="3"/>
  <c r="M4" s="1"/>
  <c r="J5" i="2"/>
  <c r="Q4" i="6" l="1"/>
  <c r="K5" i="2"/>
  <c r="N4" i="3"/>
  <c r="P4" i="7"/>
  <c r="P3"/>
  <c r="L3"/>
  <c r="H3"/>
  <c r="P3" i="6"/>
  <c r="L3"/>
  <c r="H3"/>
  <c r="M3" i="3"/>
  <c r="I3"/>
  <c r="F3"/>
  <c r="J4" i="2"/>
  <c r="K4" s="1"/>
  <c r="Q3" i="1"/>
  <c r="Q4" i="7" l="1"/>
  <c r="Q3" i="6"/>
  <c r="N3" i="3"/>
  <c r="Q3" i="7"/>
</calcChain>
</file>

<file path=xl/sharedStrings.xml><?xml version="1.0" encoding="utf-8"?>
<sst xmlns="http://schemas.openxmlformats.org/spreadsheetml/2006/main" count="558" uniqueCount="255">
  <si>
    <t>Показатель 1.1</t>
  </si>
  <si>
    <t>1.1.1. Объем информации, размещенной на информационных стендах в помещении организации</t>
  </si>
  <si>
    <t>1.1.2. Объем информации, размещенной на официальном сайте организации</t>
  </si>
  <si>
    <t>Показатель 1.2</t>
  </si>
  <si>
    <t>Количество функционирующих дистанционных способов взаимодействия</t>
  </si>
  <si>
    <t>Значение показателя 1.2</t>
  </si>
  <si>
    <t>Значение показателя 1.2 с учетом значимости</t>
  </si>
  <si>
    <t>Показатель 1.3</t>
  </si>
  <si>
    <t>Число получателей услуг, удовлетворенных качеством, полнотой и доступностью информации о деятельности организации, размещенной на стендах организации</t>
  </si>
  <si>
    <t>Число опрошенных получателей услуг, ответивших на соответствующий вопрос анкеты</t>
  </si>
  <si>
    <t>Число получателей услуг, удовлетворенных качеством, полнотой и доступностью информации о деятельности организации, размещенной на сайте организации</t>
  </si>
  <si>
    <t>Значение показателя 1.3</t>
  </si>
  <si>
    <t>Значение показателя 1 .3 с учетом веса</t>
  </si>
  <si>
    <t>2.1.1. Наличие комфортных условий для предоставления услуг</t>
  </si>
  <si>
    <t>Значение показателя 1.1</t>
  </si>
  <si>
    <t xml:space="preserve">Значение показателя 1.1 с учетом значимости </t>
  </si>
  <si>
    <t>Итого по критерию:</t>
  </si>
  <si>
    <t>Количество комфортных условий для предоставления услуг</t>
  </si>
  <si>
    <t>Значение показателя 2.1.1</t>
  </si>
  <si>
    <t>Показатель 2.3 Доля получателей услуг, удовлетворенных комфортностью условий предоставления услуг</t>
  </si>
  <si>
    <t>Значение показателя с учетом значимости</t>
  </si>
  <si>
    <t>Число получателей услуг, удовлетворенных комфортностью предоставления услуг организацией образования</t>
  </si>
  <si>
    <t>Число получателей услуг, опрошенных по данному вопросу</t>
  </si>
  <si>
    <t>Значение показателя 2.3</t>
  </si>
  <si>
    <t>Значение показателя 2.3 с учетом значимости</t>
  </si>
  <si>
    <t>Наличие в образовательных организациях комфортных условий для предоставления услуг</t>
  </si>
  <si>
    <t>Наличие комфортной зоны отдыха (ожидания) оборудованной соответствующей мебелью</t>
  </si>
  <si>
    <t>Наличие и понятность навигации внутри организации</t>
  </si>
  <si>
    <t>Наличие и доступность питьевой воды</t>
  </si>
  <si>
    <t>Наличие и доступность санитарно-гигиенических помещений</t>
  </si>
  <si>
    <t>Санитарное состояние помещений организации</t>
  </si>
  <si>
    <t>Транспортная доступность (доступность общественного транспорта и наличие парковки)</t>
  </si>
  <si>
    <t>Доступность записи на получение услуги (по телефону, с использованием сети «Интернет» на официальном сайте ор</t>
  </si>
  <si>
    <t>Оборудование территории, прилегающей к организации, и ее помещений с учетом доступности для инвалидов:</t>
  </si>
  <si>
    <t>Обеспечение в организации условий доступности, позволяющих инвалидам получать услуги наравне с другими, включая:</t>
  </si>
  <si>
    <t>Наличие специально оборудованных санитарно-гигиенических помещений в организации</t>
  </si>
  <si>
    <t>Наличие сменных кресел-колясок;</t>
  </si>
  <si>
    <t>Наличие адаптированных лифтов, поручней, расширенных дверных проемов;</t>
  </si>
  <si>
    <t>Наличие выделенных стоянок для автотранспортных средств инвалидов;</t>
  </si>
  <si>
    <t>Оборудование входных групп пандусами/подъемными платформами;</t>
  </si>
  <si>
    <t>Дублирование для инвалидов по слуху и зрению звуковой и зрительной информации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</si>
  <si>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</si>
  <si>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Возможность предоставления инвалидам по слуху (слуху и зрению) услуг сурдопереводчика (тифлосурдопереводчика)</t>
  </si>
  <si>
    <t>Наличие альтернативной версии официального сайта организации социальной сферы в сети «Интернет» для инвалидов по зрению</t>
  </si>
  <si>
    <t>Помощь, оказываемая работниками организации, прошедшими необходимое обучение (инструктирование), по сопровождению инвалидов в помещении</t>
  </si>
  <si>
    <t>Наличие возможности предоставления услуги в дистанционном режиме или на дому</t>
  </si>
  <si>
    <t>Показатель 3.1</t>
  </si>
  <si>
    <t>Показатель 3.2</t>
  </si>
  <si>
    <t>Показатель 3.3</t>
  </si>
  <si>
    <t>Количество условий доступности образовательной организации для инвалидов</t>
  </si>
  <si>
    <t>Значение показателя 3.1</t>
  </si>
  <si>
    <t>Значение показателя 3.1 с учетом значимости</t>
  </si>
  <si>
    <t>Количество условий доступности, позволяющих инвалидам получать услуги наравне с другими</t>
  </si>
  <si>
    <t>Значение показателя 3.2</t>
  </si>
  <si>
    <t>Значение показателя 3.2 с учетом значимости</t>
  </si>
  <si>
    <t>Число получателей услуг-инвалидов, удовлетворенных доступностью услуг</t>
  </si>
  <si>
    <t>Число получателей услуг-инвалидов, опрошенных по данному вопросу</t>
  </si>
  <si>
    <t>Значение показателя 3.3</t>
  </si>
  <si>
    <t>Значение показателя 3.3 с учетом значимости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</si>
  <si>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</t>
  </si>
  <si>
    <t>Число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</t>
  </si>
  <si>
    <t>Значение показателя 4.1</t>
  </si>
  <si>
    <t>Значение показателя 4.1 с учетом значимости</t>
  </si>
  <si>
    <t>Показатель 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</t>
  </si>
  <si>
    <t>Значение показателя 4.2</t>
  </si>
  <si>
    <t>Значение показателя 4.2 с учетом значимости</t>
  </si>
  <si>
    <t>Показатель 4.1 Доля получателей услуг, удовлетворенных доброжелательностью, вежливостью работников организации социальной сферы</t>
  </si>
  <si>
    <t>Показатель 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</si>
  <si>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</si>
  <si>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Значение показателя 4.3</t>
  </si>
  <si>
    <t>Значение показателя 4.3 с учетом значимости</t>
  </si>
  <si>
    <t>Наименование образовательной организации</t>
  </si>
  <si>
    <t>Показатель 5.1 Доля получателей услуг, которые готовы рекомендовать организацию социальной сферы родственникам и знакомым</t>
  </si>
  <si>
    <t>Значение показателя 5.1</t>
  </si>
  <si>
    <t>Показатель 5.2 Доля получателей услуг, удовлетворенных организационными условиями предоставления услуг</t>
  </si>
  <si>
    <t>Число получателей услуг, удовлетворенных организационными условиями предоставления услуг</t>
  </si>
  <si>
    <t>Показатель 5.3 Доля получателей услуг, удовлетворенных в целом условиями оказания услуг в организации</t>
  </si>
  <si>
    <t>Число получателей услуг, удовлетворенных в целом условиями оказания услуг в организации социальной сферы</t>
  </si>
  <si>
    <t>Число получателей услуг, которые готовы рекомендовать организацию родственникам и знакомым</t>
  </si>
  <si>
    <t>Место в рейтинге</t>
  </si>
  <si>
    <t>Муниципальное образование</t>
  </si>
  <si>
    <t>Интегральное значение показателя</t>
  </si>
  <si>
    <t>К1</t>
  </si>
  <si>
    <t>К2</t>
  </si>
  <si>
    <t>К3</t>
  </si>
  <si>
    <t>К4</t>
  </si>
  <si>
    <t>К5</t>
  </si>
  <si>
    <t>МБУДО «Центр детского творчества» (г. Алейск)</t>
  </si>
  <si>
    <t>МАОУДО «Алтайский районный детско-юношеский центр»</t>
  </si>
  <si>
    <t>МБУДО «Баевский Центр детского творчества и профессионального обучения Алтайского края»</t>
  </si>
  <si>
    <t>КГБУДО «Алтайский краевой дворец творчества детей и молодежи»</t>
  </si>
  <si>
    <t>КГБУДО «Алтайский краевой детский экологический центр»</t>
  </si>
  <si>
    <t>КГБУДО «Алтайский краевой центр детского отдыха, туризма и краеведения «Алтай»</t>
  </si>
  <si>
    <t>КГБУДО  «Детский технопарк Алтайского края «Кванториум.22»</t>
  </si>
  <si>
    <t>МБУДО  «Барнаульский городской детско-юношеский центр»</t>
  </si>
  <si>
    <t>МБУДО  «Барнаульская городская станция юных натуралистов»</t>
  </si>
  <si>
    <t>МБУДО «Барнаульская городская станция юных техников»</t>
  </si>
  <si>
    <t>МБУДО  «Детский оздоровительно-образовательный (профильный) центр Гармония»</t>
  </si>
  <si>
    <t>МБУДО  «Дом художественного творчества детей» (г. Барнаул)</t>
  </si>
  <si>
    <t>МБУДО  «Центр детского творчества №2» г. Барнаула</t>
  </si>
  <si>
    <t>МБУДО «Центр детского творчества» Центрального района г. Барнаула</t>
  </si>
  <si>
    <t>МБУДО  «Центр физкультурно-спортивной направленности «Акцент»</t>
  </si>
  <si>
    <t>МБУДО  Городской психолого-педагогический центр «Потенциал»</t>
  </si>
  <si>
    <t>МБУДО  Детский оздоровительно-образовательный (профильный) центр «Валеологический центр»</t>
  </si>
  <si>
    <t>МБУДО  «Детская школа искусств «Традиция» с. Власиха г. Барнаула</t>
  </si>
  <si>
    <t>МБУДО  Центр внешкольной работы «Военно-спортивный клуб «Борец»</t>
  </si>
  <si>
    <t>МБУДО  «Центр эстетического воспитания «Песнохорки»</t>
  </si>
  <si>
    <t>МБУДО «Центр дополнительного образования детей «Память» Пост №1 г. Барнаула»</t>
  </si>
  <si>
    <t>МБУДО  «Центр детского творчества» Октябрьского района г. Барнаула</t>
  </si>
  <si>
    <t>МБУДО «Центр развития творчества детей и юношества» Ленинского района г. Барнаула</t>
  </si>
  <si>
    <t>МБУДО  «Детско-юношеская спортивная школа» г. Белокурихи</t>
  </si>
  <si>
    <t>МБУДО «Центр эстетического воспитания» г. Белокурихи</t>
  </si>
  <si>
    <t>МБУДО  «Детский эколого-туристический центр» г. Бийска</t>
  </si>
  <si>
    <t>МБУДО  «Дом детского творчества» г. Бийска</t>
  </si>
  <si>
    <t>МБУДО  «Центр внешкольной работы» Бийского района</t>
  </si>
  <si>
    <t>МБУДО  «Благовещенский детско-юношеский центр»</t>
  </si>
  <si>
    <t>МБУДО  «Бурлинский Центр дополнительного образования»</t>
  </si>
  <si>
    <t>МБУДО «Быстроистокская детско-юношеская спортивная школа»</t>
  </si>
  <si>
    <t>МБУДО  «Егорьевская детско-юношеская спортивная школа»</t>
  </si>
  <si>
    <t>МБУДО «Ельцовский центр развития детей-детско-юношеская спортивная школа"</t>
  </si>
  <si>
    <t>МБОУДО «Завьяловский районный центр детского творчества»</t>
  </si>
  <si>
    <t>МБУДО  «Центр детского творчества» г. Заринска</t>
  </si>
  <si>
    <t>Заринский район</t>
  </si>
  <si>
    <t>МБУДО  «Центр детского творчества» Заринского района</t>
  </si>
  <si>
    <t>ЗАТО Сибирский</t>
  </si>
  <si>
    <t>МБУДО  «Детско-юношеский центр «Росток» ЗАТО Сибирский</t>
  </si>
  <si>
    <t>МКОУДО «Зональная районная детско-юношеская спортивная школа»</t>
  </si>
  <si>
    <t>МБУДО «Калманский районный детско-юношеский центр»</t>
  </si>
  <si>
    <t>МБУДО  «Каменский многопрофильный образовательный центр»</t>
  </si>
  <si>
    <t>МКУДО «Дом детского творчества» Красногорского района</t>
  </si>
  <si>
    <t>МБУДО  «Краснощековский районный детско-юношеский центр»</t>
  </si>
  <si>
    <t>МБУДО  «Крутихинский Детско-юношеский центр»</t>
  </si>
  <si>
    <t>МБУДО  «Центр детского творчества» Кулундинского района</t>
  </si>
  <si>
    <t>МБУДО «Дом детского творчества» Курьинского района</t>
  </si>
  <si>
    <t>МБУДО «Центр спорта и творчества Кытмановского района»</t>
  </si>
  <si>
    <t>МБУДО «Дом детского творчества» Локтевского района</t>
  </si>
  <si>
    <t>МБУДО  «Мамонтовский детско-юношеский центр»</t>
  </si>
  <si>
    <t>МКУДО  «Мамонтовская детско-юношеская спортивная школа»</t>
  </si>
  <si>
    <t xml:space="preserve">МКОДО «Михайловский образовательно-оздоровительный центр Им. Ю.А. Гагарина» </t>
  </si>
  <si>
    <t xml:space="preserve">МКУДО «Михайловская детско-юношеская спортивная школа» </t>
  </si>
  <si>
    <t>МКОУДО «Новичихинская детско-юношеская спортивная школа»</t>
  </si>
  <si>
    <t>МБОУДО «Детско-юношеский центр города Новоалтайска»</t>
  </si>
  <si>
    <t>МБУДО  «Павловский детско-юношеский центр»</t>
  </si>
  <si>
    <t>МБОУДО «Панкрушихинский районный Центр творчества»</t>
  </si>
  <si>
    <t>МКУДО «Поспелихинский районный центр детского творчества»</t>
  </si>
  <si>
    <t>МКОУДО «Ребрихинский детско-юношеский центр»</t>
  </si>
  <si>
    <t>МБУДО  «Романовский детско-юношеский центр»</t>
  </si>
  <si>
    <t>МБУДО  «Детско-юношеский центр»  г. Рубцовска</t>
  </si>
  <si>
    <t>МБУДО «Станция туризма и экскурсий» г. Рубцовска</t>
  </si>
  <si>
    <t>МБУДО  «Центр внешкольной работы «Малая Академия» г. Рубцовска</t>
  </si>
  <si>
    <t>МБУДО  «Центр развития творчества» г. Рубцовска</t>
  </si>
  <si>
    <t>МБУДО  «Детско-юношеская спортивная школа» Рубцовского района</t>
  </si>
  <si>
    <t>МБУДО  «Центр творческого развития «Ступени» Рубцовского района</t>
  </si>
  <si>
    <t>МБУДО  «Центр творчества детей и молодежи» г. Славгорода</t>
  </si>
  <si>
    <t>МБУДО  «Смоленский дом детского творчества»</t>
  </si>
  <si>
    <t>МБУДО  «Детско-юношеский центр» Советского района</t>
  </si>
  <si>
    <t>МБУДО  «Солонешенский центр детского творчества»</t>
  </si>
  <si>
    <t>МКОУДО «Детско-юношеский центр» Солтонского района</t>
  </si>
  <si>
    <t>МКУДО  «Тальменская детско-юношеская спортивная школа»</t>
  </si>
  <si>
    <t>МКУДО «Тальменский центр внешкольной работы»</t>
  </si>
  <si>
    <t>МКУДО «Центр творчества, спорта и отдыха» Тогульского района</t>
  </si>
  <si>
    <t>МКУДО «Топчихинская детско-юношеская спортивная школа»</t>
  </si>
  <si>
    <t>МКУДО «Топчихинский детско-юношеский центр»</t>
  </si>
  <si>
    <t>МБОУДО «Центр развития творчества детей и юношества» Третьяковского района</t>
  </si>
  <si>
    <t>МБУДО  «Троицкий детско-юношеский центр»</t>
  </si>
  <si>
    <t>МБУДО  «Тюменцевский районный центр детского творчества»</t>
  </si>
  <si>
    <t>МБУДО  «Центр детского творчества» Усть-Калманского района</t>
  </si>
  <si>
    <t>МКУДО «Дом детского творчества» Усть-Пристанского района</t>
  </si>
  <si>
    <t>МБУДО «Центр детского творчества»  Хабарского района</t>
  </si>
  <si>
    <t>МБУДО «Центр творчества и отдыха» Целинного района</t>
  </si>
  <si>
    <t>МБУДО  «Детско-юношеская спортивная школа» Чарышского района</t>
  </si>
  <si>
    <t>МБУДО  «Центр детского творчества»Чарышского района</t>
  </si>
  <si>
    <t>МБУДО  «Шелаболихинский центр детского творчества»</t>
  </si>
  <si>
    <t>МКУДО «Шелаболихинская детско-юношеская спортивная школа»</t>
  </si>
  <si>
    <t>МБУДО  «Центр научно-технического творчества учащихся» г. Яровое</t>
  </si>
  <si>
    <t>г. Алейск</t>
  </si>
  <si>
    <t>Алтайский район</t>
  </si>
  <si>
    <t>Баевский район</t>
  </si>
  <si>
    <t>г. Барнаул</t>
  </si>
  <si>
    <t>г. Белокуриха</t>
  </si>
  <si>
    <t>г. Бийск</t>
  </si>
  <si>
    <t>Бийский район</t>
  </si>
  <si>
    <t>Благовещенский район</t>
  </si>
  <si>
    <t>Бурлинский район</t>
  </si>
  <si>
    <t>Быстроистокский район</t>
  </si>
  <si>
    <t>Егорьевский район</t>
  </si>
  <si>
    <t>Ельцовский район</t>
  </si>
  <si>
    <t>Завьяловский район</t>
  </si>
  <si>
    <t>Залесовский район</t>
  </si>
  <si>
    <t>г. Заринск</t>
  </si>
  <si>
    <t>Змеиногорский район</t>
  </si>
  <si>
    <t>Зональный район</t>
  </si>
  <si>
    <t>Калманский район</t>
  </si>
  <si>
    <t>Каменский район</t>
  </si>
  <si>
    <t>Красногорский район</t>
  </si>
  <si>
    <t>Краснощековский район</t>
  </si>
  <si>
    <t>Крутихинский район</t>
  </si>
  <si>
    <t>Кулундинский район</t>
  </si>
  <si>
    <t>Курьинский район</t>
  </si>
  <si>
    <t>Кытмановский район</t>
  </si>
  <si>
    <t>Локтевский район</t>
  </si>
  <si>
    <t>Мамонтовский район</t>
  </si>
  <si>
    <t>Михайловский район</t>
  </si>
  <si>
    <t>Новичихинский район</t>
  </si>
  <si>
    <t>Новоалтайск район</t>
  </si>
  <si>
    <t>Павловский район</t>
  </si>
  <si>
    <t>Панкрушихинский район</t>
  </si>
  <si>
    <t>Первомайский район</t>
  </si>
  <si>
    <t>Поспелихинский район</t>
  </si>
  <si>
    <t>Ребрихинский район</t>
  </si>
  <si>
    <t>Родинский район</t>
  </si>
  <si>
    <t>Романовский район</t>
  </si>
  <si>
    <t>г. Рубцовск</t>
  </si>
  <si>
    <t>Рубцовский район</t>
  </si>
  <si>
    <t>г. Славгород</t>
  </si>
  <si>
    <t>Смоленский район</t>
  </si>
  <si>
    <t>Советский район</t>
  </si>
  <si>
    <t>Солонешенский район</t>
  </si>
  <si>
    <t>Солтонский район</t>
  </si>
  <si>
    <t>Табунский район</t>
  </si>
  <si>
    <t>Тальменский район</t>
  </si>
  <si>
    <t>Тогульский район</t>
  </si>
  <si>
    <t>Топчихинский район</t>
  </si>
  <si>
    <t>Третьяковский район</t>
  </si>
  <si>
    <t>Троицкий район</t>
  </si>
  <si>
    <t>Тюменцевский район</t>
  </si>
  <si>
    <t>Усть-Калманский район</t>
  </si>
  <si>
    <t>Усть-Пристанский район</t>
  </si>
  <si>
    <t>Хабарский район</t>
  </si>
  <si>
    <t>Целинный район</t>
  </si>
  <si>
    <t>Чарышский район</t>
  </si>
  <si>
    <t>Шелаболихинский район</t>
  </si>
  <si>
    <t>г. Яровое</t>
  </si>
  <si>
    <t>МКУДО «Мамонтовская детско-юношеская спортивная школа»</t>
  </si>
  <si>
    <t>Значение показателя 5.1 с учетом значимости</t>
  </si>
  <si>
    <t>Значение показателя 5.2</t>
  </si>
  <si>
    <t>Значение показателя 5.2 с учетом значимости</t>
  </si>
  <si>
    <t>Значение показателя 5.3</t>
  </si>
  <si>
    <t>Значение показателя 5.3 с учетом значимости</t>
  </si>
  <si>
    <t>МБУДО  «Детско-юношеский центр» Индустриального района г. Барнаула</t>
  </si>
  <si>
    <t>МБУДО «Центр детского (юношеского) технического творчества» Ленинского района</t>
  </si>
  <si>
    <t>Среднее по региону</t>
  </si>
  <si>
    <t xml:space="preserve">МБУДО «Центр спорта и творчества» </t>
  </si>
  <si>
    <t>Итого:</t>
  </si>
  <si>
    <t>Обеспечение в организации социальной сферы комфортных условий для предоставления услуг</t>
  </si>
  <si>
    <t>Количество условий</t>
  </si>
  <si>
    <t>Значение показателя  с учетом значимости</t>
  </si>
  <si>
    <t>№ п/п</t>
  </si>
  <si>
    <t>МБУДО  «Центр развития творчества детей и юношества» Индустриального района г. Барнаула</t>
  </si>
  <si>
    <t>МБУДО  «Центр творчества детей и молодежи «Созвездие» Первомайского района</t>
  </si>
  <si>
    <t>МБУДОД  «Детско-юношеская спортивная школа» Первомайского района</t>
  </si>
  <si>
    <t>МБУДО  «Детский оздоровительно-образовательный центр Родинского района</t>
  </si>
  <si>
    <t>МБУДО  «Центр дополнительного образования детей» Табунского района</t>
  </si>
  <si>
    <t>МБУДО  «Центр развития творчества детей и молодежи» Железнодорожного района</t>
  </si>
  <si>
    <t>МБУДО  «Дворец творчества детей и молодежи» Змеиногорского района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</si>
</sst>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164" fontId="0" fillId="0" borderId="0" xfId="0" applyNumberFormat="1"/>
    <xf numFmtId="0" fontId="2" fillId="0" borderId="0" xfId="0" applyFont="1"/>
    <xf numFmtId="0" fontId="0" fillId="0" borderId="0" xfId="0" applyFill="1"/>
    <xf numFmtId="164" fontId="0" fillId="0" borderId="0" xfId="0" applyNumberFormat="1" applyFill="1"/>
    <xf numFmtId="0" fontId="0" fillId="0" borderId="0" xfId="0" applyNumberFormat="1" applyFill="1"/>
    <xf numFmtId="0" fontId="3" fillId="0" borderId="1" xfId="0" applyFont="1" applyFill="1" applyBorder="1"/>
    <xf numFmtId="0" fontId="3" fillId="0" borderId="1" xfId="0" applyFont="1" applyBorder="1"/>
    <xf numFmtId="164" fontId="3" fillId="0" borderId="1" xfId="0" applyNumberFormat="1" applyFont="1" applyBorder="1"/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/>
    <xf numFmtId="164" fontId="4" fillId="0" borderId="1" xfId="0" applyNumberFormat="1" applyFont="1" applyBorder="1"/>
    <xf numFmtId="0" fontId="1" fillId="0" borderId="1" xfId="0" applyFont="1" applyBorder="1" applyAlignment="1">
      <alignment horizontal="left" textRotation="90" wrapText="1"/>
    </xf>
    <xf numFmtId="0" fontId="1" fillId="0" borderId="1" xfId="0" applyFont="1" applyBorder="1" applyAlignment="1">
      <alignment horizontal="left" textRotation="90"/>
    </xf>
    <xf numFmtId="2" fontId="1" fillId="0" borderId="1" xfId="0" applyNumberFormat="1" applyFont="1" applyBorder="1" applyAlignment="1">
      <alignment horizontal="left" textRotation="90" wrapText="1"/>
    </xf>
    <xf numFmtId="0" fontId="1" fillId="0" borderId="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4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Font="1" applyBorder="1"/>
    <xf numFmtId="0" fontId="1" fillId="0" borderId="1" xfId="0" applyFont="1" applyFill="1" applyBorder="1" applyAlignment="1">
      <alignment horizontal="left" textRotation="90" wrapText="1"/>
    </xf>
    <xf numFmtId="0" fontId="1" fillId="0" borderId="1" xfId="0" applyFont="1" applyFill="1" applyBorder="1" applyAlignment="1">
      <alignment horizontal="center" textRotation="90" wrapText="1"/>
    </xf>
    <xf numFmtId="0" fontId="3" fillId="0" borderId="1" xfId="0" applyFont="1" applyBorder="1" applyAlignment="1">
      <alignment textRotation="90" wrapText="1"/>
    </xf>
    <xf numFmtId="0" fontId="3" fillId="0" borderId="1" xfId="0" applyFont="1" applyBorder="1" applyAlignment="1">
      <alignment textRotation="90"/>
    </xf>
    <xf numFmtId="0" fontId="3" fillId="0" borderId="1" xfId="0" applyFont="1" applyFill="1" applyBorder="1" applyAlignment="1"/>
    <xf numFmtId="0" fontId="0" fillId="0" borderId="0" xfId="0" applyFill="1" applyAlignment="1"/>
    <xf numFmtId="164" fontId="3" fillId="0" borderId="1" xfId="0" applyNumberFormat="1" applyFont="1" applyFill="1" applyBorder="1" applyAlignment="1"/>
    <xf numFmtId="164" fontId="4" fillId="0" borderId="1" xfId="0" applyNumberFormat="1" applyFont="1" applyFill="1" applyBorder="1" applyAlignment="1"/>
    <xf numFmtId="164" fontId="0" fillId="0" borderId="0" xfId="0" applyNumberFormat="1" applyFill="1" applyAlignment="1"/>
    <xf numFmtId="0" fontId="3" fillId="0" borderId="1" xfId="0" applyFont="1" applyFill="1" applyBorder="1" applyAlignment="1">
      <alignment horizontal="center"/>
    </xf>
    <xf numFmtId="0" fontId="0" fillId="0" borderId="0" xfId="0" applyAlignment="1"/>
    <xf numFmtId="164" fontId="5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/>
    <xf numFmtId="164" fontId="5" fillId="0" borderId="1" xfId="0" applyNumberFormat="1" applyFont="1" applyFill="1" applyBorder="1" applyAlignment="1"/>
    <xf numFmtId="2" fontId="5" fillId="0" borderId="5" xfId="0" applyNumberFormat="1" applyFont="1" applyBorder="1" applyAlignment="1">
      <alignment horizontal="center" textRotation="90" wrapText="1"/>
    </xf>
    <xf numFmtId="2" fontId="5" fillId="0" borderId="6" xfId="0" applyNumberFormat="1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textRotation="90" wrapText="1"/>
    </xf>
    <xf numFmtId="0" fontId="1" fillId="0" borderId="4" xfId="0" applyFont="1" applyBorder="1" applyAlignment="1">
      <alignment horizontal="left" textRotation="90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textRotation="90" wrapText="1"/>
    </xf>
    <xf numFmtId="0" fontId="5" fillId="0" borderId="6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5" fillId="0" borderId="1" xfId="0" applyFont="1" applyFill="1" applyBorder="1" applyAlignment="1">
      <alignment horizontal="center" textRotation="90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5" fillId="0" borderId="2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3" fillId="0" borderId="7" xfId="0" applyFont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99FF"/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0"/>
  <dimension ref="A1:S5"/>
  <sheetViews>
    <sheetView topLeftCell="B1" zoomScale="70" zoomScaleNormal="70" workbookViewId="0">
      <selection activeCell="B1" sqref="B1:B2"/>
    </sheetView>
  </sheetViews>
  <sheetFormatPr defaultRowHeight="15"/>
  <cols>
    <col min="1" max="1" width="10.28515625" customWidth="1"/>
    <col min="2" max="2" width="19.42578125" customWidth="1"/>
    <col min="3" max="3" width="93.85546875" customWidth="1"/>
    <col min="10" max="10" width="11.42578125" customWidth="1"/>
    <col min="13" max="13" width="10.5703125" customWidth="1"/>
  </cols>
  <sheetData>
    <row r="1" spans="1:19">
      <c r="A1" s="43" t="s">
        <v>247</v>
      </c>
      <c r="B1" s="43" t="s">
        <v>80</v>
      </c>
      <c r="C1" s="43" t="s">
        <v>71</v>
      </c>
      <c r="D1" s="40" t="s">
        <v>0</v>
      </c>
      <c r="E1" s="41"/>
      <c r="F1" s="41"/>
      <c r="G1" s="41"/>
      <c r="H1" s="41"/>
      <c r="I1" s="42"/>
      <c r="J1" s="40" t="s">
        <v>3</v>
      </c>
      <c r="K1" s="41"/>
      <c r="L1" s="42"/>
      <c r="M1" s="40" t="s">
        <v>7</v>
      </c>
      <c r="N1" s="41"/>
      <c r="O1" s="41"/>
      <c r="P1" s="41"/>
      <c r="Q1" s="41"/>
      <c r="R1" s="42"/>
      <c r="S1" s="38" t="s">
        <v>16</v>
      </c>
    </row>
    <row r="2" spans="1:19" ht="187.5" customHeight="1">
      <c r="A2" s="43"/>
      <c r="B2" s="43"/>
      <c r="C2" s="43"/>
      <c r="D2" s="44" t="s">
        <v>1</v>
      </c>
      <c r="E2" s="45"/>
      <c r="F2" s="44" t="s">
        <v>2</v>
      </c>
      <c r="G2" s="45"/>
      <c r="H2" s="15" t="s">
        <v>14</v>
      </c>
      <c r="I2" s="15" t="s">
        <v>15</v>
      </c>
      <c r="J2" s="15" t="s">
        <v>4</v>
      </c>
      <c r="K2" s="15" t="s">
        <v>5</v>
      </c>
      <c r="L2" s="15" t="s">
        <v>6</v>
      </c>
      <c r="M2" s="17" t="s">
        <v>8</v>
      </c>
      <c r="N2" s="17" t="s">
        <v>9</v>
      </c>
      <c r="O2" s="17" t="s">
        <v>10</v>
      </c>
      <c r="P2" s="17" t="s">
        <v>9</v>
      </c>
      <c r="Q2" s="17" t="s">
        <v>11</v>
      </c>
      <c r="R2" s="17" t="s">
        <v>12</v>
      </c>
      <c r="S2" s="39"/>
    </row>
    <row r="3" spans="1:19">
      <c r="A3" s="7"/>
      <c r="B3" s="7"/>
      <c r="C3" s="7"/>
      <c r="D3" s="19"/>
      <c r="E3" s="19"/>
      <c r="F3" s="19"/>
      <c r="G3" s="19"/>
      <c r="H3" s="19">
        <v>100</v>
      </c>
      <c r="I3" s="19">
        <v>30</v>
      </c>
      <c r="J3" s="19"/>
      <c r="K3" s="19">
        <v>100</v>
      </c>
      <c r="L3" s="19">
        <v>30</v>
      </c>
      <c r="M3" s="19"/>
      <c r="N3" s="19"/>
      <c r="O3" s="19"/>
      <c r="P3" s="19"/>
      <c r="Q3" s="19">
        <v>100</v>
      </c>
      <c r="R3" s="19">
        <v>40</v>
      </c>
      <c r="S3" s="22">
        <f>I3+L3+R3</f>
        <v>100</v>
      </c>
    </row>
    <row r="4" spans="1:19">
      <c r="A4" s="7">
        <v>54</v>
      </c>
      <c r="B4" s="7" t="s">
        <v>201</v>
      </c>
      <c r="C4" s="20" t="s">
        <v>136</v>
      </c>
      <c r="D4" s="7">
        <v>8</v>
      </c>
      <c r="E4" s="7">
        <v>9</v>
      </c>
      <c r="F4" s="7">
        <v>32.5</v>
      </c>
      <c r="G4" s="7">
        <v>34</v>
      </c>
      <c r="H4" s="14">
        <v>93.1</v>
      </c>
      <c r="I4" s="14">
        <f t="shared" ref="I4:I5" si="0">H4*0.3</f>
        <v>27.929999999999996</v>
      </c>
      <c r="J4" s="7">
        <v>4</v>
      </c>
      <c r="K4" s="7">
        <f t="shared" ref="K4:K5" si="1">IF(J4&lt;=3,J4*30,100)</f>
        <v>100</v>
      </c>
      <c r="L4" s="8">
        <f t="shared" ref="L4:L5" si="2">K4*0.3</f>
        <v>30</v>
      </c>
      <c r="M4" s="7">
        <v>140</v>
      </c>
      <c r="N4" s="7">
        <v>140</v>
      </c>
      <c r="O4" s="7">
        <v>97</v>
      </c>
      <c r="P4" s="7">
        <v>97</v>
      </c>
      <c r="Q4" s="8">
        <f t="shared" ref="Q4:Q5" si="3">0.5*(M4/N4+O4/P4)*100</f>
        <v>100</v>
      </c>
      <c r="R4" s="8">
        <f t="shared" ref="R4:R5" si="4">Q4*0.4</f>
        <v>40</v>
      </c>
      <c r="S4" s="14">
        <f t="shared" ref="S4:S5" si="5">I4+L4+R4</f>
        <v>97.929999999999993</v>
      </c>
    </row>
    <row r="5" spans="1:19">
      <c r="A5" s="7">
        <v>55</v>
      </c>
      <c r="B5" s="7" t="s">
        <v>201</v>
      </c>
      <c r="C5" s="20" t="s">
        <v>137</v>
      </c>
      <c r="D5" s="7">
        <v>6.5</v>
      </c>
      <c r="E5" s="7">
        <v>9</v>
      </c>
      <c r="F5" s="7">
        <v>29</v>
      </c>
      <c r="G5" s="7">
        <v>35</v>
      </c>
      <c r="H5" s="14">
        <v>79.400000000000006</v>
      </c>
      <c r="I5" s="14">
        <f t="shared" si="0"/>
        <v>23.82</v>
      </c>
      <c r="J5" s="7">
        <v>5</v>
      </c>
      <c r="K5" s="7">
        <f t="shared" si="1"/>
        <v>100</v>
      </c>
      <c r="L5" s="8">
        <f t="shared" si="2"/>
        <v>30</v>
      </c>
      <c r="M5" s="7">
        <v>36</v>
      </c>
      <c r="N5" s="7">
        <v>38</v>
      </c>
      <c r="O5" s="7">
        <v>25</v>
      </c>
      <c r="P5" s="7">
        <v>26</v>
      </c>
      <c r="Q5" s="8">
        <f t="shared" si="3"/>
        <v>95.445344129554655</v>
      </c>
      <c r="R5" s="8">
        <f t="shared" si="4"/>
        <v>38.178137651821864</v>
      </c>
      <c r="S5" s="14">
        <f t="shared" si="5"/>
        <v>91.998137651821864</v>
      </c>
    </row>
  </sheetData>
  <mergeCells count="9">
    <mergeCell ref="S1:S2"/>
    <mergeCell ref="D1:I1"/>
    <mergeCell ref="J1:L1"/>
    <mergeCell ref="M1:R1"/>
    <mergeCell ref="A1:A2"/>
    <mergeCell ref="B1:B2"/>
    <mergeCell ref="C1:C2"/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98"/>
  <sheetViews>
    <sheetView zoomScale="80" zoomScaleNormal="80" workbookViewId="0">
      <selection activeCell="B88" sqref="A88:XFD89"/>
    </sheetView>
  </sheetViews>
  <sheetFormatPr defaultRowHeight="15"/>
  <cols>
    <col min="1" max="1" width="9.140625" style="34"/>
    <col min="2" max="2" width="22.140625" style="34" customWidth="1"/>
    <col min="3" max="3" width="20.28515625" style="34" customWidth="1"/>
    <col min="4" max="9" width="9.140625" style="34"/>
  </cols>
  <sheetData>
    <row r="1" spans="1:9">
      <c r="A1" s="12" t="s">
        <v>79</v>
      </c>
      <c r="B1" s="12" t="s">
        <v>80</v>
      </c>
      <c r="C1" s="12" t="s">
        <v>71</v>
      </c>
      <c r="D1" s="35" t="s">
        <v>81</v>
      </c>
      <c r="E1" s="11" t="s">
        <v>82</v>
      </c>
      <c r="F1" s="12" t="s">
        <v>83</v>
      </c>
      <c r="G1" s="12" t="s">
        <v>84</v>
      </c>
      <c r="H1" s="12" t="s">
        <v>85</v>
      </c>
      <c r="I1" s="12" t="s">
        <v>86</v>
      </c>
    </row>
    <row r="2" spans="1:9" hidden="1">
      <c r="A2" s="20">
        <v>1</v>
      </c>
      <c r="B2" s="28" t="s">
        <v>178</v>
      </c>
      <c r="C2" s="28" t="s">
        <v>93</v>
      </c>
      <c r="D2" s="36">
        <v>98.789999999999992</v>
      </c>
      <c r="E2" s="36">
        <v>100</v>
      </c>
      <c r="F2" s="36">
        <v>99.95</v>
      </c>
      <c r="G2" s="36">
        <v>94</v>
      </c>
      <c r="H2" s="36">
        <v>100</v>
      </c>
      <c r="I2" s="36">
        <v>100</v>
      </c>
    </row>
    <row r="3" spans="1:9" hidden="1">
      <c r="A3" s="20">
        <v>2</v>
      </c>
      <c r="B3" s="28" t="s">
        <v>178</v>
      </c>
      <c r="C3" s="28" t="s">
        <v>103</v>
      </c>
      <c r="D3" s="36">
        <v>98.612000000000009</v>
      </c>
      <c r="E3" s="36">
        <v>99.1</v>
      </c>
      <c r="F3" s="36">
        <v>100</v>
      </c>
      <c r="G3" s="36">
        <v>94</v>
      </c>
      <c r="H3" s="36">
        <v>99.960000000000008</v>
      </c>
      <c r="I3" s="36">
        <v>100</v>
      </c>
    </row>
    <row r="4" spans="1:9" hidden="1">
      <c r="A4" s="65">
        <v>3</v>
      </c>
      <c r="B4" s="28" t="s">
        <v>178</v>
      </c>
      <c r="C4" s="28" t="s">
        <v>91</v>
      </c>
      <c r="D4" s="36">
        <v>98.517226093776046</v>
      </c>
      <c r="E4" s="36">
        <v>99.718367346938777</v>
      </c>
      <c r="F4" s="36">
        <v>99.85</v>
      </c>
      <c r="G4" s="36">
        <v>93.4</v>
      </c>
      <c r="H4" s="36">
        <v>99.647763121941537</v>
      </c>
      <c r="I4" s="36">
        <v>99.97</v>
      </c>
    </row>
    <row r="5" spans="1:9" hidden="1">
      <c r="A5" s="66"/>
      <c r="B5" s="28" t="s">
        <v>216</v>
      </c>
      <c r="C5" s="28" t="s">
        <v>155</v>
      </c>
      <c r="D5" s="36">
        <v>98.465999999999994</v>
      </c>
      <c r="E5" s="36">
        <v>100</v>
      </c>
      <c r="F5" s="36">
        <v>99.5</v>
      </c>
      <c r="G5" s="36">
        <v>93.4</v>
      </c>
      <c r="H5" s="36">
        <v>100</v>
      </c>
      <c r="I5" s="36">
        <v>99.429999999999993</v>
      </c>
    </row>
    <row r="6" spans="1:9" hidden="1">
      <c r="A6" s="65">
        <v>4</v>
      </c>
      <c r="B6" s="28" t="s">
        <v>177</v>
      </c>
      <c r="C6" s="28" t="s">
        <v>89</v>
      </c>
      <c r="D6" s="36">
        <v>98.335918367346935</v>
      </c>
      <c r="E6" s="36">
        <v>99.1</v>
      </c>
      <c r="F6" s="36">
        <v>98.979591836734699</v>
      </c>
      <c r="G6" s="36">
        <v>94</v>
      </c>
      <c r="H6" s="36">
        <v>99.78</v>
      </c>
      <c r="I6" s="36">
        <v>99.82</v>
      </c>
    </row>
    <row r="7" spans="1:9" hidden="1">
      <c r="A7" s="66"/>
      <c r="B7" s="28" t="s">
        <v>231</v>
      </c>
      <c r="C7" s="28" t="s">
        <v>173</v>
      </c>
      <c r="D7" s="36">
        <v>98.336787878787888</v>
      </c>
      <c r="E7" s="36">
        <v>96.3</v>
      </c>
      <c r="F7" s="36">
        <v>99.5</v>
      </c>
      <c r="G7" s="36">
        <v>100</v>
      </c>
      <c r="H7" s="36">
        <v>99.393939393939405</v>
      </c>
      <c r="I7" s="36">
        <v>96.49</v>
      </c>
    </row>
    <row r="8" spans="1:9" hidden="1">
      <c r="A8" s="65">
        <v>5</v>
      </c>
      <c r="B8" s="28" t="s">
        <v>178</v>
      </c>
      <c r="C8" s="28" t="s">
        <v>92</v>
      </c>
      <c r="D8" s="36">
        <v>98.183164414726448</v>
      </c>
      <c r="E8" s="36">
        <v>98.300000000000011</v>
      </c>
      <c r="F8" s="36">
        <v>99.5</v>
      </c>
      <c r="G8" s="36">
        <v>94</v>
      </c>
      <c r="H8" s="36">
        <v>99.353224671034809</v>
      </c>
      <c r="I8" s="36">
        <v>99.762597402597407</v>
      </c>
    </row>
    <row r="9" spans="1:9" hidden="1">
      <c r="A9" s="66"/>
      <c r="B9" s="28" t="s">
        <v>212</v>
      </c>
      <c r="C9" s="28" t="s">
        <v>148</v>
      </c>
      <c r="D9" s="36">
        <v>98.152370370370377</v>
      </c>
      <c r="E9" s="36">
        <v>99.651851851851845</v>
      </c>
      <c r="F9" s="36">
        <v>98</v>
      </c>
      <c r="G9" s="36">
        <v>94</v>
      </c>
      <c r="H9" s="36">
        <v>99.78</v>
      </c>
      <c r="I9" s="36">
        <v>99.33</v>
      </c>
    </row>
    <row r="10" spans="1:9" hidden="1">
      <c r="A10" s="20">
        <v>6</v>
      </c>
      <c r="B10" s="28" t="s">
        <v>197</v>
      </c>
      <c r="C10" s="28" t="s">
        <v>132</v>
      </c>
      <c r="D10" s="36">
        <v>98.144943836663131</v>
      </c>
      <c r="E10" s="36">
        <v>94.470776417019934</v>
      </c>
      <c r="F10" s="36">
        <v>99.034749034749041</v>
      </c>
      <c r="G10" s="36">
        <v>98.235294117647058</v>
      </c>
      <c r="H10" s="36">
        <v>99.613899613899619</v>
      </c>
      <c r="I10" s="36">
        <v>99.37</v>
      </c>
    </row>
    <row r="11" spans="1:9" hidden="1">
      <c r="A11" s="20">
        <v>7</v>
      </c>
      <c r="B11" s="28" t="s">
        <v>176</v>
      </c>
      <c r="C11" s="28" t="s">
        <v>88</v>
      </c>
      <c r="D11" s="36">
        <v>97.603383652533736</v>
      </c>
      <c r="E11" s="36">
        <v>97.577687493437907</v>
      </c>
      <c r="F11" s="36">
        <v>99.519230769230774</v>
      </c>
      <c r="G11" s="36">
        <v>93.1</v>
      </c>
      <c r="H11" s="36">
        <v>98.800000000000011</v>
      </c>
      <c r="I11" s="36">
        <v>99.02000000000001</v>
      </c>
    </row>
    <row r="12" spans="1:9" hidden="1">
      <c r="A12" s="65">
        <v>8</v>
      </c>
      <c r="B12" s="28" t="s">
        <v>187</v>
      </c>
      <c r="C12" s="28" t="s">
        <v>120</v>
      </c>
      <c r="D12" s="36">
        <v>96.903852448021468</v>
      </c>
      <c r="E12" s="36">
        <v>93.599262240107322</v>
      </c>
      <c r="F12" s="36">
        <v>98.5</v>
      </c>
      <c r="G12" s="36">
        <v>94</v>
      </c>
      <c r="H12" s="36">
        <v>98.800000000000011</v>
      </c>
      <c r="I12" s="36">
        <v>99.62</v>
      </c>
    </row>
    <row r="13" spans="1:9" hidden="1">
      <c r="A13" s="66"/>
      <c r="B13" s="28" t="s">
        <v>122</v>
      </c>
      <c r="C13" s="28" t="s">
        <v>123</v>
      </c>
      <c r="D13" s="36">
        <v>96.912000000000006</v>
      </c>
      <c r="E13" s="36">
        <v>93.1</v>
      </c>
      <c r="F13" s="36">
        <v>99.5</v>
      </c>
      <c r="G13" s="36">
        <v>94</v>
      </c>
      <c r="H13" s="36">
        <v>99.179999999999993</v>
      </c>
      <c r="I13" s="36">
        <v>98.78</v>
      </c>
    </row>
    <row r="14" spans="1:9" hidden="1">
      <c r="A14" s="20">
        <v>9</v>
      </c>
      <c r="B14" s="28" t="s">
        <v>189</v>
      </c>
      <c r="C14" s="28" t="s">
        <v>121</v>
      </c>
      <c r="D14" s="36">
        <v>96.709573416626043</v>
      </c>
      <c r="E14" s="36">
        <v>94.477867083130235</v>
      </c>
      <c r="F14" s="36">
        <v>99</v>
      </c>
      <c r="G14" s="36">
        <v>92</v>
      </c>
      <c r="H14" s="36">
        <v>99.039999999999992</v>
      </c>
      <c r="I14" s="36">
        <v>99.03</v>
      </c>
    </row>
    <row r="15" spans="1:9" hidden="1">
      <c r="A15" s="20">
        <v>10</v>
      </c>
      <c r="B15" s="28" t="s">
        <v>190</v>
      </c>
      <c r="C15" s="28" t="s">
        <v>254</v>
      </c>
      <c r="D15" s="36">
        <v>95.572649677925853</v>
      </c>
      <c r="E15" s="36">
        <v>98.16615905245348</v>
      </c>
      <c r="F15" s="36">
        <v>99.95</v>
      </c>
      <c r="G15" s="36">
        <v>80</v>
      </c>
      <c r="H15" s="36">
        <v>99.882363112391943</v>
      </c>
      <c r="I15" s="36">
        <v>99.864726224783851</v>
      </c>
    </row>
    <row r="16" spans="1:9" hidden="1">
      <c r="A16" s="20">
        <v>11</v>
      </c>
      <c r="B16" s="28" t="s">
        <v>179</v>
      </c>
      <c r="C16" s="28" t="s">
        <v>111</v>
      </c>
      <c r="D16" s="36">
        <v>94.910516124538546</v>
      </c>
      <c r="E16" s="36">
        <v>97.53387755102041</v>
      </c>
      <c r="F16" s="36">
        <v>100</v>
      </c>
      <c r="G16" s="36">
        <v>77.599999999999994</v>
      </c>
      <c r="H16" s="36">
        <v>99.658703071672363</v>
      </c>
      <c r="I16" s="36">
        <v>99.759999999999991</v>
      </c>
    </row>
    <row r="17" spans="1:9" hidden="1">
      <c r="A17" s="20">
        <v>12</v>
      </c>
      <c r="B17" s="28" t="s">
        <v>199</v>
      </c>
      <c r="C17" s="28" t="s">
        <v>134</v>
      </c>
      <c r="D17" s="36">
        <v>94.647163763066203</v>
      </c>
      <c r="E17" s="36">
        <v>90</v>
      </c>
      <c r="F17" s="36">
        <v>98.954703832752614</v>
      </c>
      <c r="G17" s="36">
        <v>86</v>
      </c>
      <c r="H17" s="36">
        <v>98.815331010452965</v>
      </c>
      <c r="I17" s="36">
        <v>99.465783972125436</v>
      </c>
    </row>
    <row r="18" spans="1:9" hidden="1">
      <c r="A18" s="20">
        <v>13</v>
      </c>
      <c r="B18" s="28" t="s">
        <v>222</v>
      </c>
      <c r="C18" s="28" t="s">
        <v>162</v>
      </c>
      <c r="D18" s="36">
        <v>94.523957446808524</v>
      </c>
      <c r="E18" s="36">
        <v>85.92978723404255</v>
      </c>
      <c r="F18" s="36">
        <v>100</v>
      </c>
      <c r="G18" s="36">
        <v>88</v>
      </c>
      <c r="H18" s="36">
        <v>99.04000000000002</v>
      </c>
      <c r="I18" s="36">
        <v>99.65</v>
      </c>
    </row>
    <row r="19" spans="1:9" hidden="1">
      <c r="A19" s="20">
        <v>14</v>
      </c>
      <c r="B19" s="28" t="s">
        <v>178</v>
      </c>
      <c r="C19" s="28" t="s">
        <v>104</v>
      </c>
      <c r="D19" s="36">
        <v>94.352739048007933</v>
      </c>
      <c r="E19" s="36">
        <v>94.947830261136716</v>
      </c>
      <c r="F19" s="36">
        <v>99.5</v>
      </c>
      <c r="G19" s="36">
        <v>78</v>
      </c>
      <c r="H19" s="36">
        <v>99.780000000000015</v>
      </c>
      <c r="I19" s="36">
        <v>99.535864978902964</v>
      </c>
    </row>
    <row r="20" spans="1:9" hidden="1">
      <c r="A20" s="20">
        <v>15</v>
      </c>
      <c r="B20" s="28" t="s">
        <v>230</v>
      </c>
      <c r="C20" s="28" t="s">
        <v>171</v>
      </c>
      <c r="D20" s="36">
        <v>94.14082656647679</v>
      </c>
      <c r="E20" s="36">
        <v>93.621621621621614</v>
      </c>
      <c r="F20" s="36">
        <v>100</v>
      </c>
      <c r="G20" s="36">
        <v>78</v>
      </c>
      <c r="H20" s="36">
        <v>99.441255605381158</v>
      </c>
      <c r="I20" s="36">
        <v>99.641255605381161</v>
      </c>
    </row>
    <row r="21" spans="1:9" hidden="1">
      <c r="A21" s="20">
        <v>16</v>
      </c>
      <c r="B21" s="28" t="s">
        <v>196</v>
      </c>
      <c r="C21" s="28" t="s">
        <v>131</v>
      </c>
      <c r="D21" s="36">
        <v>93.679999999999993</v>
      </c>
      <c r="E21" s="36">
        <v>96.4</v>
      </c>
      <c r="F21" s="36">
        <v>100</v>
      </c>
      <c r="G21" s="36">
        <v>72</v>
      </c>
      <c r="H21" s="36">
        <v>100</v>
      </c>
      <c r="I21" s="36">
        <v>100</v>
      </c>
    </row>
    <row r="22" spans="1:9" hidden="1">
      <c r="A22" s="20">
        <v>17</v>
      </c>
      <c r="B22" s="28" t="s">
        <v>232</v>
      </c>
      <c r="C22" s="28" t="s">
        <v>174</v>
      </c>
      <c r="D22" s="36">
        <v>93.41537340786995</v>
      </c>
      <c r="E22" s="36">
        <v>97.191539528432742</v>
      </c>
      <c r="F22" s="36">
        <v>98.5</v>
      </c>
      <c r="G22" s="36">
        <v>72</v>
      </c>
      <c r="H22" s="36">
        <v>99.56</v>
      </c>
      <c r="I22" s="36">
        <v>99.825327510917035</v>
      </c>
    </row>
    <row r="23" spans="1:9" hidden="1">
      <c r="A23" s="20">
        <v>18</v>
      </c>
      <c r="B23" s="28" t="s">
        <v>200</v>
      </c>
      <c r="C23" s="28" t="s">
        <v>135</v>
      </c>
      <c r="D23" s="36">
        <v>93.027956989247315</v>
      </c>
      <c r="E23" s="36">
        <v>100</v>
      </c>
      <c r="F23" s="36">
        <v>100</v>
      </c>
      <c r="G23" s="36">
        <v>66</v>
      </c>
      <c r="H23" s="36">
        <v>99.569892473118273</v>
      </c>
      <c r="I23" s="36">
        <v>99.569892473118273</v>
      </c>
    </row>
    <row r="24" spans="1:9" hidden="1">
      <c r="A24" s="20">
        <v>19</v>
      </c>
      <c r="B24" s="28" t="s">
        <v>178</v>
      </c>
      <c r="C24" s="28" t="s">
        <v>99</v>
      </c>
      <c r="D24" s="36">
        <v>92.930821099584705</v>
      </c>
      <c r="E24" s="36">
        <v>98.902472527472526</v>
      </c>
      <c r="F24" s="36">
        <v>98.5</v>
      </c>
      <c r="G24" s="36">
        <v>69.599999999999994</v>
      </c>
      <c r="H24" s="36">
        <v>99.004665629860028</v>
      </c>
      <c r="I24" s="36">
        <v>98.646967340590976</v>
      </c>
    </row>
    <row r="25" spans="1:9" hidden="1">
      <c r="A25" s="65">
        <v>20</v>
      </c>
      <c r="B25" s="28" t="s">
        <v>186</v>
      </c>
      <c r="C25" s="28" t="s">
        <v>119</v>
      </c>
      <c r="D25" s="36">
        <v>92.689904407859814</v>
      </c>
      <c r="E25" s="36">
        <v>94.857142857142861</v>
      </c>
      <c r="F25" s="36">
        <v>99.5</v>
      </c>
      <c r="G25" s="36">
        <v>72</v>
      </c>
      <c r="H25" s="36">
        <v>98.6</v>
      </c>
      <c r="I25" s="36">
        <v>98.492379182156128</v>
      </c>
    </row>
    <row r="26" spans="1:9" hidden="1">
      <c r="A26" s="66"/>
      <c r="B26" s="28" t="s">
        <v>220</v>
      </c>
      <c r="C26" s="28" t="s">
        <v>158</v>
      </c>
      <c r="D26" s="36">
        <v>92.652666666666661</v>
      </c>
      <c r="E26" s="36">
        <v>91.583333333333329</v>
      </c>
      <c r="F26" s="36">
        <v>100</v>
      </c>
      <c r="G26" s="36">
        <v>72</v>
      </c>
      <c r="H26" s="36">
        <v>99.679999999999993</v>
      </c>
      <c r="I26" s="36">
        <v>100</v>
      </c>
    </row>
    <row r="27" spans="1:9" hidden="1">
      <c r="A27" s="20">
        <v>21</v>
      </c>
      <c r="B27" s="28" t="s">
        <v>182</v>
      </c>
      <c r="C27" s="28" t="s">
        <v>115</v>
      </c>
      <c r="D27" s="36">
        <v>92.579110092424486</v>
      </c>
      <c r="E27" s="36">
        <v>91.542901455499873</v>
      </c>
      <c r="F27" s="36">
        <v>99.95</v>
      </c>
      <c r="G27" s="36">
        <v>72</v>
      </c>
      <c r="H27" s="36">
        <v>99.602649006622528</v>
      </c>
      <c r="I27" s="36">
        <v>99.800000000000011</v>
      </c>
    </row>
    <row r="28" spans="1:9" hidden="1">
      <c r="A28" s="20">
        <v>22</v>
      </c>
      <c r="B28" s="28" t="s">
        <v>178</v>
      </c>
      <c r="C28" s="28" t="s">
        <v>102</v>
      </c>
      <c r="D28" s="36">
        <v>92.533467288705651</v>
      </c>
      <c r="E28" s="36">
        <v>88</v>
      </c>
      <c r="F28" s="36">
        <v>99.506346967559949</v>
      </c>
      <c r="G28" s="36">
        <v>77.42307692307692</v>
      </c>
      <c r="H28" s="36">
        <v>98.997912552891393</v>
      </c>
      <c r="I28" s="36">
        <v>98.740000000000009</v>
      </c>
    </row>
    <row r="29" spans="1:9" hidden="1">
      <c r="A29" s="20">
        <v>23</v>
      </c>
      <c r="B29" s="28" t="s">
        <v>204</v>
      </c>
      <c r="C29" s="28" t="s">
        <v>141</v>
      </c>
      <c r="D29" s="36">
        <v>91.999961593172117</v>
      </c>
      <c r="E29" s="36">
        <v>94.825000000000003</v>
      </c>
      <c r="F29" s="36">
        <v>99.95</v>
      </c>
      <c r="G29" s="36">
        <v>66</v>
      </c>
      <c r="H29" s="36">
        <v>99.423954480796596</v>
      </c>
      <c r="I29" s="36">
        <v>99.80085348506401</v>
      </c>
    </row>
    <row r="30" spans="1:9" hidden="1">
      <c r="A30" s="20">
        <v>24</v>
      </c>
      <c r="B30" s="28" t="s">
        <v>219</v>
      </c>
      <c r="C30" s="28" t="s">
        <v>252</v>
      </c>
      <c r="D30" s="36">
        <v>91.910287104622881</v>
      </c>
      <c r="E30" s="36">
        <v>83.933333333333337</v>
      </c>
      <c r="F30" s="36">
        <v>95</v>
      </c>
      <c r="G30" s="36">
        <v>85.929999999999993</v>
      </c>
      <c r="H30" s="36">
        <v>97.648029197080291</v>
      </c>
      <c r="I30" s="36">
        <v>97.040072992700729</v>
      </c>
    </row>
    <row r="31" spans="1:9" hidden="1">
      <c r="A31" s="20">
        <v>25</v>
      </c>
      <c r="B31" s="28" t="s">
        <v>178</v>
      </c>
      <c r="C31" s="28" t="s">
        <v>109</v>
      </c>
      <c r="D31" s="36">
        <v>91.73359933182482</v>
      </c>
      <c r="E31" s="36">
        <v>98.797996659124038</v>
      </c>
      <c r="F31" s="36">
        <v>99.95</v>
      </c>
      <c r="G31" s="36">
        <v>60</v>
      </c>
      <c r="H31" s="36">
        <v>99.960000000000008</v>
      </c>
      <c r="I31" s="36">
        <v>99.960000000000008</v>
      </c>
    </row>
    <row r="32" spans="1:9" hidden="1">
      <c r="A32" s="20">
        <v>26</v>
      </c>
      <c r="B32" s="28" t="s">
        <v>230</v>
      </c>
      <c r="C32" s="28" t="s">
        <v>170</v>
      </c>
      <c r="D32" s="36">
        <v>91.507999999999996</v>
      </c>
      <c r="E32" s="36">
        <v>87.7</v>
      </c>
      <c r="F32" s="36">
        <v>100</v>
      </c>
      <c r="G32" s="36">
        <v>70</v>
      </c>
      <c r="H32" s="36">
        <v>99.84</v>
      </c>
      <c r="I32" s="36">
        <v>100</v>
      </c>
    </row>
    <row r="33" spans="1:9">
      <c r="A33" s="65">
        <v>27</v>
      </c>
      <c r="B33" s="28" t="s">
        <v>201</v>
      </c>
      <c r="C33" s="28" t="s">
        <v>136</v>
      </c>
      <c r="D33" s="36">
        <v>91.317999999999998</v>
      </c>
      <c r="E33" s="36">
        <v>97.9</v>
      </c>
      <c r="F33" s="36">
        <v>99.5</v>
      </c>
      <c r="G33" s="36">
        <v>60</v>
      </c>
      <c r="H33" s="36">
        <v>100</v>
      </c>
      <c r="I33" s="36">
        <v>99.19</v>
      </c>
    </row>
    <row r="34" spans="1:9" hidden="1">
      <c r="A34" s="70"/>
      <c r="B34" s="28" t="s">
        <v>203</v>
      </c>
      <c r="C34" s="28" t="s">
        <v>140</v>
      </c>
      <c r="D34" s="36">
        <v>91.333904761904762</v>
      </c>
      <c r="E34" s="36">
        <v>92.709523809523802</v>
      </c>
      <c r="F34" s="36">
        <v>99</v>
      </c>
      <c r="G34" s="36">
        <v>66</v>
      </c>
      <c r="H34" s="36">
        <v>99.52000000000001</v>
      </c>
      <c r="I34" s="36">
        <v>99.44</v>
      </c>
    </row>
    <row r="35" spans="1:9" hidden="1">
      <c r="A35" s="70"/>
      <c r="B35" s="28" t="s">
        <v>209</v>
      </c>
      <c r="C35" s="28" t="s">
        <v>145</v>
      </c>
      <c r="D35" s="36">
        <v>91.254346776771683</v>
      </c>
      <c r="E35" s="36">
        <v>94.819438369346528</v>
      </c>
      <c r="F35" s="36">
        <v>99.47229551451187</v>
      </c>
      <c r="G35" s="36">
        <v>63.9</v>
      </c>
      <c r="H35" s="36">
        <v>98.960000000000022</v>
      </c>
      <c r="I35" s="36">
        <v>99.12</v>
      </c>
    </row>
    <row r="36" spans="1:9" hidden="1">
      <c r="A36" s="66"/>
      <c r="B36" s="28" t="s">
        <v>214</v>
      </c>
      <c r="C36" s="28" t="s">
        <v>153</v>
      </c>
      <c r="D36" s="36">
        <v>91.290024844720492</v>
      </c>
      <c r="E36" s="36">
        <v>96.6</v>
      </c>
      <c r="F36" s="36">
        <v>98.524844720496901</v>
      </c>
      <c r="G36" s="36">
        <v>64.400000000000006</v>
      </c>
      <c r="H36" s="36">
        <v>98.354037267080741</v>
      </c>
      <c r="I36" s="36">
        <v>98.571242236024844</v>
      </c>
    </row>
    <row r="37" spans="1:9" hidden="1">
      <c r="A37" s="20">
        <v>28</v>
      </c>
      <c r="B37" s="28" t="s">
        <v>211</v>
      </c>
      <c r="C37" s="28" t="s">
        <v>146</v>
      </c>
      <c r="D37" s="36">
        <v>91.102000000000004</v>
      </c>
      <c r="E37" s="36">
        <v>97</v>
      </c>
      <c r="F37" s="36">
        <v>99</v>
      </c>
      <c r="G37" s="36">
        <v>60</v>
      </c>
      <c r="H37" s="36">
        <v>99.56</v>
      </c>
      <c r="I37" s="36">
        <v>99.95</v>
      </c>
    </row>
    <row r="38" spans="1:9" hidden="1">
      <c r="A38" s="20">
        <v>29</v>
      </c>
      <c r="B38" s="28" t="s">
        <v>231</v>
      </c>
      <c r="C38" s="28" t="s">
        <v>172</v>
      </c>
      <c r="D38" s="36">
        <v>90.854577833647596</v>
      </c>
      <c r="E38" s="36">
        <v>94.927927927927925</v>
      </c>
      <c r="F38" s="36">
        <v>99.5</v>
      </c>
      <c r="G38" s="36">
        <v>60</v>
      </c>
      <c r="H38" s="36">
        <v>99.844961240310084</v>
      </c>
      <c r="I38" s="36">
        <v>100</v>
      </c>
    </row>
    <row r="39" spans="1:9" hidden="1">
      <c r="A39" s="20">
        <v>30</v>
      </c>
      <c r="B39" s="28" t="s">
        <v>208</v>
      </c>
      <c r="C39" s="28" t="s">
        <v>144</v>
      </c>
      <c r="D39" s="36">
        <v>90.847272727272724</v>
      </c>
      <c r="E39" s="36">
        <v>95.13636363636364</v>
      </c>
      <c r="F39" s="36">
        <v>99.5</v>
      </c>
      <c r="G39" s="36">
        <v>60</v>
      </c>
      <c r="H39" s="36">
        <v>99.76</v>
      </c>
      <c r="I39" s="36">
        <v>99.84</v>
      </c>
    </row>
    <row r="40" spans="1:9" hidden="1">
      <c r="A40" s="20">
        <v>31</v>
      </c>
      <c r="B40" s="28" t="s">
        <v>210</v>
      </c>
      <c r="C40" s="28" t="s">
        <v>251</v>
      </c>
      <c r="D40" s="36">
        <v>90.72</v>
      </c>
      <c r="E40" s="36">
        <v>96.1</v>
      </c>
      <c r="F40" s="36">
        <v>99.5</v>
      </c>
      <c r="G40" s="36">
        <v>58</v>
      </c>
      <c r="H40" s="36">
        <v>100</v>
      </c>
      <c r="I40" s="36">
        <v>100</v>
      </c>
    </row>
    <row r="41" spans="1:9" hidden="1">
      <c r="A41" s="20">
        <v>32</v>
      </c>
      <c r="B41" s="28" t="s">
        <v>175</v>
      </c>
      <c r="C41" s="28" t="s">
        <v>87</v>
      </c>
      <c r="D41" s="36">
        <v>90.395930158622406</v>
      </c>
      <c r="E41" s="36">
        <v>94.469524210833555</v>
      </c>
      <c r="F41" s="36">
        <v>99.5</v>
      </c>
      <c r="G41" s="36">
        <v>60</v>
      </c>
      <c r="H41" s="36">
        <v>99.030126582278484</v>
      </c>
      <c r="I41" s="36">
        <v>98.97999999999999</v>
      </c>
    </row>
    <row r="42" spans="1:9" hidden="1">
      <c r="A42" s="20">
        <v>33</v>
      </c>
      <c r="B42" s="28" t="s">
        <v>220</v>
      </c>
      <c r="C42" s="28" t="s">
        <v>159</v>
      </c>
      <c r="D42" s="36">
        <v>90.347455412961693</v>
      </c>
      <c r="E42" s="36">
        <v>96.312731610263</v>
      </c>
      <c r="F42" s="36">
        <v>99.5</v>
      </c>
      <c r="G42" s="36">
        <v>57.272727272727266</v>
      </c>
      <c r="H42" s="36">
        <v>99.351818181818174</v>
      </c>
      <c r="I42" s="36">
        <v>99.3</v>
      </c>
    </row>
    <row r="43" spans="1:9" hidden="1">
      <c r="A43" s="20">
        <v>34</v>
      </c>
      <c r="B43" s="28" t="s">
        <v>178</v>
      </c>
      <c r="C43" s="28" t="s">
        <v>100</v>
      </c>
      <c r="D43" s="36">
        <v>90.083939393939389</v>
      </c>
      <c r="E43" s="36">
        <v>93.569696969696977</v>
      </c>
      <c r="F43" s="36">
        <v>98.95</v>
      </c>
      <c r="G43" s="36">
        <v>60</v>
      </c>
      <c r="H43" s="36">
        <v>99.38</v>
      </c>
      <c r="I43" s="36">
        <v>98.52</v>
      </c>
    </row>
    <row r="44" spans="1:9" hidden="1">
      <c r="A44" s="65">
        <v>35</v>
      </c>
      <c r="B44" s="28" t="s">
        <v>178</v>
      </c>
      <c r="C44" s="28" t="s">
        <v>90</v>
      </c>
      <c r="D44" s="36">
        <v>89.952945295404817</v>
      </c>
      <c r="E44" s="36">
        <v>92.8</v>
      </c>
      <c r="F44" s="36">
        <v>99</v>
      </c>
      <c r="G44" s="36">
        <v>60</v>
      </c>
      <c r="H44" s="36">
        <v>98.840000000000018</v>
      </c>
      <c r="I44" s="36">
        <v>99.124726477024069</v>
      </c>
    </row>
    <row r="45" spans="1:9" hidden="1">
      <c r="A45" s="66"/>
      <c r="B45" s="28" t="s">
        <v>215</v>
      </c>
      <c r="C45" s="28" t="s">
        <v>154</v>
      </c>
      <c r="D45" s="36">
        <v>90.048296296296286</v>
      </c>
      <c r="E45" s="36">
        <v>96.481481481481481</v>
      </c>
      <c r="F45" s="36">
        <v>100</v>
      </c>
      <c r="G45" s="36">
        <v>54</v>
      </c>
      <c r="H45" s="36">
        <v>99.76</v>
      </c>
      <c r="I45" s="36">
        <v>100</v>
      </c>
    </row>
    <row r="46" spans="1:9" hidden="1">
      <c r="A46" s="65">
        <v>36</v>
      </c>
      <c r="B46" s="28" t="s">
        <v>180</v>
      </c>
      <c r="C46" s="28" t="s">
        <v>112</v>
      </c>
      <c r="D46" s="36">
        <v>89.94577622425092</v>
      </c>
      <c r="E46" s="36">
        <v>96.742793438445617</v>
      </c>
      <c r="F46" s="36">
        <v>99.5</v>
      </c>
      <c r="G46" s="36">
        <v>55.230000000000004</v>
      </c>
      <c r="H46" s="36">
        <v>99.00608768280901</v>
      </c>
      <c r="I46" s="36">
        <v>99.25</v>
      </c>
    </row>
    <row r="47" spans="1:9" hidden="1">
      <c r="A47" s="66"/>
      <c r="B47" s="28" t="s">
        <v>202</v>
      </c>
      <c r="C47" s="28" t="s">
        <v>138</v>
      </c>
      <c r="D47" s="36">
        <v>89.896666666666675</v>
      </c>
      <c r="E47" s="36">
        <v>88.183333333333337</v>
      </c>
      <c r="F47" s="36">
        <v>97.5</v>
      </c>
      <c r="G47" s="36">
        <v>74</v>
      </c>
      <c r="H47" s="36">
        <v>95.800000000000011</v>
      </c>
      <c r="I47" s="36">
        <v>94</v>
      </c>
    </row>
    <row r="48" spans="1:9" hidden="1">
      <c r="A48" s="65">
        <v>37</v>
      </c>
      <c r="B48" s="28" t="s">
        <v>178</v>
      </c>
      <c r="C48" s="28" t="s">
        <v>248</v>
      </c>
      <c r="D48" s="36">
        <v>89.827518166599859</v>
      </c>
      <c r="E48" s="36">
        <v>96.357590832999307</v>
      </c>
      <c r="F48" s="36">
        <v>99.5</v>
      </c>
      <c r="G48" s="36">
        <v>54</v>
      </c>
      <c r="H48" s="36">
        <v>99.440000000000012</v>
      </c>
      <c r="I48" s="36">
        <v>99.84</v>
      </c>
    </row>
    <row r="49" spans="1:9" hidden="1">
      <c r="A49" s="66"/>
      <c r="B49" s="28" t="s">
        <v>181</v>
      </c>
      <c r="C49" s="28" t="s">
        <v>114</v>
      </c>
      <c r="D49" s="36">
        <v>89.813999999999993</v>
      </c>
      <c r="E49" s="36">
        <v>95.2</v>
      </c>
      <c r="F49" s="36">
        <v>98.5</v>
      </c>
      <c r="G49" s="36">
        <v>58</v>
      </c>
      <c r="H49" s="36">
        <v>99.240000000000009</v>
      </c>
      <c r="I49" s="36">
        <v>98.13</v>
      </c>
    </row>
    <row r="50" spans="1:9" hidden="1">
      <c r="A50" s="65">
        <v>38</v>
      </c>
      <c r="B50" s="28" t="s">
        <v>178</v>
      </c>
      <c r="C50" s="28" t="s">
        <v>106</v>
      </c>
      <c r="D50" s="36">
        <v>89.748729614823276</v>
      </c>
      <c r="E50" s="36">
        <v>92.379084967320267</v>
      </c>
      <c r="F50" s="36">
        <v>99.514563106796118</v>
      </c>
      <c r="G50" s="36">
        <v>60</v>
      </c>
      <c r="H50" s="36">
        <v>98.4</v>
      </c>
      <c r="I50" s="36">
        <v>98.45</v>
      </c>
    </row>
    <row r="51" spans="1:9" hidden="1">
      <c r="A51" s="66"/>
      <c r="B51" s="28" t="s">
        <v>180</v>
      </c>
      <c r="C51" s="28" t="s">
        <v>113</v>
      </c>
      <c r="D51" s="36">
        <v>89.667698685088311</v>
      </c>
      <c r="E51" s="36">
        <v>99.254907644916074</v>
      </c>
      <c r="F51" s="36">
        <v>99.45</v>
      </c>
      <c r="G51" s="36">
        <v>51.629999999999995</v>
      </c>
      <c r="H51" s="36">
        <v>99.001792890262749</v>
      </c>
      <c r="I51" s="36">
        <v>99.001792890262749</v>
      </c>
    </row>
    <row r="52" spans="1:9" hidden="1">
      <c r="A52" s="65">
        <v>39</v>
      </c>
      <c r="B52" s="28" t="s">
        <v>178</v>
      </c>
      <c r="C52" s="28" t="s">
        <v>98</v>
      </c>
      <c r="D52" s="36">
        <v>89.636790162532861</v>
      </c>
      <c r="E52" s="36">
        <v>98.730617479330959</v>
      </c>
      <c r="F52" s="36">
        <v>99.5</v>
      </c>
      <c r="G52" s="36">
        <v>50.8</v>
      </c>
      <c r="H52" s="36">
        <v>99.393333333333345</v>
      </c>
      <c r="I52" s="36">
        <v>99.759999999999991</v>
      </c>
    </row>
    <row r="53" spans="1:9" hidden="1">
      <c r="A53" s="66"/>
      <c r="B53" s="28" t="s">
        <v>202</v>
      </c>
      <c r="C53" s="28" t="s">
        <v>139</v>
      </c>
      <c r="D53" s="36">
        <v>89.565233644859816</v>
      </c>
      <c r="E53" s="36">
        <v>91.826168224299067</v>
      </c>
      <c r="F53" s="36">
        <v>100</v>
      </c>
      <c r="G53" s="36">
        <v>56</v>
      </c>
      <c r="H53" s="36">
        <v>100</v>
      </c>
      <c r="I53" s="36">
        <v>100</v>
      </c>
    </row>
    <row r="54" spans="1:9" hidden="1">
      <c r="A54" s="20">
        <v>40</v>
      </c>
      <c r="B54" s="28" t="s">
        <v>195</v>
      </c>
      <c r="C54" s="28" t="s">
        <v>130</v>
      </c>
      <c r="D54" s="36">
        <v>89.523636363636371</v>
      </c>
      <c r="E54" s="36">
        <v>96.618181818181824</v>
      </c>
      <c r="F54" s="36">
        <v>99.5</v>
      </c>
      <c r="G54" s="36">
        <v>52</v>
      </c>
      <c r="H54" s="36">
        <v>100</v>
      </c>
      <c r="I54" s="36">
        <v>99.5</v>
      </c>
    </row>
    <row r="55" spans="1:9" hidden="1">
      <c r="A55" s="65">
        <v>41</v>
      </c>
      <c r="B55" s="28" t="s">
        <v>212</v>
      </c>
      <c r="C55" s="28" t="s">
        <v>147</v>
      </c>
      <c r="D55" s="36">
        <v>89.394529505582142</v>
      </c>
      <c r="E55" s="36">
        <v>86.168102073365233</v>
      </c>
      <c r="F55" s="36">
        <v>99.95</v>
      </c>
      <c r="G55" s="36">
        <v>61.454545454545453</v>
      </c>
      <c r="H55" s="36">
        <v>99.399999999999991</v>
      </c>
      <c r="I55" s="36">
        <v>100</v>
      </c>
    </row>
    <row r="56" spans="1:9" hidden="1">
      <c r="A56" s="66"/>
      <c r="B56" s="28" t="s">
        <v>223</v>
      </c>
      <c r="C56" s="28" t="s">
        <v>163</v>
      </c>
      <c r="D56" s="36">
        <v>89.44</v>
      </c>
      <c r="E56" s="36">
        <v>93.7</v>
      </c>
      <c r="F56" s="36">
        <v>99.5</v>
      </c>
      <c r="G56" s="36">
        <v>54</v>
      </c>
      <c r="H56" s="36">
        <v>100</v>
      </c>
      <c r="I56" s="36">
        <v>100</v>
      </c>
    </row>
    <row r="57" spans="1:9" hidden="1">
      <c r="A57" s="20">
        <v>42</v>
      </c>
      <c r="B57" s="28" t="s">
        <v>178</v>
      </c>
      <c r="C57" s="28" t="s">
        <v>94</v>
      </c>
      <c r="D57" s="36">
        <v>89.011814325653148</v>
      </c>
      <c r="E57" s="36">
        <v>97.813617082811135</v>
      </c>
      <c r="F57" s="36">
        <v>99.5</v>
      </c>
      <c r="G57" s="36">
        <v>50.2</v>
      </c>
      <c r="H57" s="36">
        <v>98.787878787878796</v>
      </c>
      <c r="I57" s="36">
        <v>98.757575757575765</v>
      </c>
    </row>
    <row r="58" spans="1:9" hidden="1">
      <c r="A58" s="65">
        <v>43</v>
      </c>
      <c r="B58" s="28" t="s">
        <v>193</v>
      </c>
      <c r="C58" s="28" t="s">
        <v>128</v>
      </c>
      <c r="D58" s="36">
        <v>88.891400050929462</v>
      </c>
      <c r="E58" s="36">
        <v>93.137000254647319</v>
      </c>
      <c r="F58" s="36">
        <v>100</v>
      </c>
      <c r="G58" s="36">
        <v>51.929999999999993</v>
      </c>
      <c r="H58" s="36">
        <v>99.44</v>
      </c>
      <c r="I58" s="36">
        <v>99.95</v>
      </c>
    </row>
    <row r="59" spans="1:9" hidden="1">
      <c r="A59" s="66"/>
      <c r="B59" s="28" t="s">
        <v>205</v>
      </c>
      <c r="C59" s="28" t="s">
        <v>142</v>
      </c>
      <c r="D59" s="36">
        <v>88.937692307692302</v>
      </c>
      <c r="E59" s="36">
        <v>96</v>
      </c>
      <c r="F59" s="36">
        <v>98</v>
      </c>
      <c r="G59" s="36">
        <v>54</v>
      </c>
      <c r="H59" s="36">
        <v>98.44</v>
      </c>
      <c r="I59" s="36">
        <v>98.248461538461527</v>
      </c>
    </row>
    <row r="60" spans="1:9" hidden="1">
      <c r="A60" s="20">
        <v>44</v>
      </c>
      <c r="B60" s="28" t="s">
        <v>229</v>
      </c>
      <c r="C60" s="28" t="s">
        <v>169</v>
      </c>
      <c r="D60" s="36">
        <v>88.833492957746472</v>
      </c>
      <c r="E60" s="36">
        <v>84.877464788732397</v>
      </c>
      <c r="F60" s="36">
        <v>97</v>
      </c>
      <c r="G60" s="36">
        <v>66</v>
      </c>
      <c r="H60" s="36">
        <v>99.02</v>
      </c>
      <c r="I60" s="36">
        <v>97.27</v>
      </c>
    </row>
    <row r="61" spans="1:9" hidden="1">
      <c r="A61" s="65">
        <v>45</v>
      </c>
      <c r="B61" s="28" t="s">
        <v>178</v>
      </c>
      <c r="C61" s="28" t="s">
        <v>97</v>
      </c>
      <c r="D61" s="36">
        <v>88.740000000000009</v>
      </c>
      <c r="E61" s="36">
        <v>94.9</v>
      </c>
      <c r="F61" s="36">
        <v>100</v>
      </c>
      <c r="G61" s="36">
        <v>50</v>
      </c>
      <c r="H61" s="36">
        <v>98.800000000000011</v>
      </c>
      <c r="I61" s="36">
        <v>100</v>
      </c>
    </row>
    <row r="62" spans="1:9" hidden="1">
      <c r="A62" s="66"/>
      <c r="B62" s="28" t="s">
        <v>206</v>
      </c>
      <c r="C62" s="28" t="s">
        <v>143</v>
      </c>
      <c r="D62" s="36">
        <v>88.657076369793529</v>
      </c>
      <c r="E62" s="36">
        <v>85.142594963721734</v>
      </c>
      <c r="F62" s="36">
        <v>99.016393442622956</v>
      </c>
      <c r="G62" s="36">
        <v>62.23</v>
      </c>
      <c r="H62" s="36">
        <v>98.526557377049187</v>
      </c>
      <c r="I62" s="36">
        <v>98.369836065573764</v>
      </c>
    </row>
    <row r="63" spans="1:9" hidden="1">
      <c r="A63" s="20">
        <v>46</v>
      </c>
      <c r="B63" s="28" t="s">
        <v>178</v>
      </c>
      <c r="C63" s="28" t="s">
        <v>96</v>
      </c>
      <c r="D63" s="36">
        <v>88.524274123442495</v>
      </c>
      <c r="E63" s="36">
        <v>97.9</v>
      </c>
      <c r="F63" s="36">
        <v>99.95</v>
      </c>
      <c r="G63" s="36">
        <v>45.411764705882348</v>
      </c>
      <c r="H63" s="36">
        <v>99.408866995073893</v>
      </c>
      <c r="I63" s="36">
        <v>99.950738916256157</v>
      </c>
    </row>
    <row r="64" spans="1:9" hidden="1">
      <c r="A64" s="20">
        <v>47</v>
      </c>
      <c r="B64" s="28" t="s">
        <v>184</v>
      </c>
      <c r="C64" s="28" t="s">
        <v>117</v>
      </c>
      <c r="D64" s="36">
        <v>88.37487140310671</v>
      </c>
      <c r="E64" s="36">
        <v>97.631932773109241</v>
      </c>
      <c r="F64" s="36">
        <v>99.5</v>
      </c>
      <c r="G64" s="36">
        <v>46</v>
      </c>
      <c r="H64" s="36">
        <v>99.242424242424249</v>
      </c>
      <c r="I64" s="36">
        <v>99.5</v>
      </c>
    </row>
    <row r="65" spans="1:9" hidden="1">
      <c r="A65" s="65">
        <v>48</v>
      </c>
      <c r="B65" s="28" t="s">
        <v>178</v>
      </c>
      <c r="C65" s="28" t="s">
        <v>239</v>
      </c>
      <c r="D65" s="36">
        <v>88.251902866522599</v>
      </c>
      <c r="E65" s="36">
        <v>97.468984346559893</v>
      </c>
      <c r="F65" s="36">
        <v>99.95</v>
      </c>
      <c r="G65" s="36">
        <v>44</v>
      </c>
      <c r="H65" s="36">
        <v>99.860529986053024</v>
      </c>
      <c r="I65" s="36">
        <v>99.98</v>
      </c>
    </row>
    <row r="66" spans="1:9" hidden="1">
      <c r="A66" s="70"/>
      <c r="B66" s="28" t="s">
        <v>198</v>
      </c>
      <c r="C66" s="28" t="s">
        <v>133</v>
      </c>
      <c r="D66" s="36">
        <v>88.32116328116328</v>
      </c>
      <c r="E66" s="36">
        <v>93.582539682539689</v>
      </c>
      <c r="F66" s="36">
        <v>99.45054945054946</v>
      </c>
      <c r="G66" s="36">
        <v>49.272727272727266</v>
      </c>
      <c r="H66" s="36">
        <v>100</v>
      </c>
      <c r="I66" s="36">
        <v>99.3</v>
      </c>
    </row>
    <row r="67" spans="1:9" hidden="1">
      <c r="A67" s="66"/>
      <c r="B67" s="28" t="s">
        <v>218</v>
      </c>
      <c r="C67" s="28" t="s">
        <v>157</v>
      </c>
      <c r="D67" s="36">
        <v>88.25173031095612</v>
      </c>
      <c r="E67" s="36">
        <v>92.41612903225807</v>
      </c>
      <c r="F67" s="36">
        <v>97.522522522522522</v>
      </c>
      <c r="G67" s="36">
        <v>52</v>
      </c>
      <c r="H67" s="36">
        <v>99.44</v>
      </c>
      <c r="I67" s="36">
        <v>99.88</v>
      </c>
    </row>
    <row r="68" spans="1:9" hidden="1">
      <c r="A68" s="65">
        <v>49</v>
      </c>
      <c r="B68" s="28" t="s">
        <v>178</v>
      </c>
      <c r="C68" s="28" t="s">
        <v>105</v>
      </c>
      <c r="D68" s="36">
        <v>88.13554890678941</v>
      </c>
      <c r="E68" s="36">
        <v>95.837744533947074</v>
      </c>
      <c r="F68" s="36">
        <v>100</v>
      </c>
      <c r="G68" s="36">
        <v>46</v>
      </c>
      <c r="H68" s="36">
        <v>98.84</v>
      </c>
      <c r="I68" s="36">
        <v>100</v>
      </c>
    </row>
    <row r="69" spans="1:9" hidden="1">
      <c r="A69" s="66"/>
      <c r="B69" s="28" t="s">
        <v>226</v>
      </c>
      <c r="C69" s="28" t="s">
        <v>166</v>
      </c>
      <c r="D69" s="36">
        <v>88.100444444444449</v>
      </c>
      <c r="E69" s="36">
        <v>94.522222222222226</v>
      </c>
      <c r="F69" s="36">
        <v>100</v>
      </c>
      <c r="G69" s="36">
        <v>46</v>
      </c>
      <c r="H69" s="36">
        <v>100</v>
      </c>
      <c r="I69" s="36">
        <v>99.98</v>
      </c>
    </row>
    <row r="70" spans="1:9" hidden="1">
      <c r="A70" s="20">
        <v>50</v>
      </c>
      <c r="B70" s="28" t="s">
        <v>212</v>
      </c>
      <c r="C70" s="28" t="s">
        <v>150</v>
      </c>
      <c r="D70" s="36">
        <v>88.036000000000001</v>
      </c>
      <c r="E70" s="36">
        <v>94.3</v>
      </c>
      <c r="F70" s="36">
        <v>99.95</v>
      </c>
      <c r="G70" s="36">
        <v>46</v>
      </c>
      <c r="H70" s="36">
        <v>99.98</v>
      </c>
      <c r="I70" s="36">
        <v>99.95</v>
      </c>
    </row>
    <row r="71" spans="1:9" hidden="1">
      <c r="A71" s="20">
        <v>51</v>
      </c>
      <c r="B71" s="28" t="s">
        <v>207</v>
      </c>
      <c r="C71" s="28" t="s">
        <v>249</v>
      </c>
      <c r="D71" s="36">
        <v>87.856265193370163</v>
      </c>
      <c r="E71" s="36">
        <v>94</v>
      </c>
      <c r="F71" s="36">
        <v>99.516574585635368</v>
      </c>
      <c r="G71" s="36">
        <v>46</v>
      </c>
      <c r="H71" s="36">
        <v>99.88475138121548</v>
      </c>
      <c r="I71" s="36">
        <v>99.88</v>
      </c>
    </row>
    <row r="72" spans="1:9" hidden="1">
      <c r="A72" s="20">
        <v>52</v>
      </c>
      <c r="B72" s="28" t="s">
        <v>212</v>
      </c>
      <c r="C72" s="28" t="s">
        <v>149</v>
      </c>
      <c r="D72" s="36">
        <v>87.609196544859472</v>
      </c>
      <c r="E72" s="36">
        <v>96.322228970543577</v>
      </c>
      <c r="F72" s="36">
        <v>99</v>
      </c>
      <c r="G72" s="36">
        <v>45.67</v>
      </c>
      <c r="H72" s="36">
        <v>98.409129129129141</v>
      </c>
      <c r="I72" s="36">
        <v>98.644624624624612</v>
      </c>
    </row>
    <row r="73" spans="1:9" hidden="1">
      <c r="A73" s="65">
        <v>53</v>
      </c>
      <c r="B73" s="28" t="s">
        <v>178</v>
      </c>
      <c r="C73" s="28" t="s">
        <v>95</v>
      </c>
      <c r="D73" s="36">
        <v>87.472002132764601</v>
      </c>
      <c r="E73" s="36">
        <v>97.058357771261001</v>
      </c>
      <c r="F73" s="36">
        <v>99.9</v>
      </c>
      <c r="G73" s="36">
        <v>42.629999999999995</v>
      </c>
      <c r="H73" s="36">
        <v>98.621487603305795</v>
      </c>
      <c r="I73" s="36">
        <v>99.150165289256194</v>
      </c>
    </row>
    <row r="74" spans="1:9" hidden="1">
      <c r="A74" s="66"/>
      <c r="B74" s="28" t="s">
        <v>183</v>
      </c>
      <c r="C74" s="28" t="s">
        <v>116</v>
      </c>
      <c r="D74" s="36">
        <v>87.538912280701751</v>
      </c>
      <c r="E74" s="36">
        <v>88.324561403508767</v>
      </c>
      <c r="F74" s="36">
        <v>100</v>
      </c>
      <c r="G74" s="36">
        <v>50.07</v>
      </c>
      <c r="H74" s="36">
        <v>100</v>
      </c>
      <c r="I74" s="36">
        <v>99.3</v>
      </c>
    </row>
    <row r="75" spans="1:9" hidden="1">
      <c r="A75" s="20">
        <v>54</v>
      </c>
      <c r="B75" s="28" t="s">
        <v>228</v>
      </c>
      <c r="C75" s="28" t="s">
        <v>168</v>
      </c>
      <c r="D75" s="36">
        <v>87.42</v>
      </c>
      <c r="E75" s="36">
        <v>94</v>
      </c>
      <c r="F75" s="36">
        <v>100</v>
      </c>
      <c r="G75" s="36">
        <v>45</v>
      </c>
      <c r="H75" s="36">
        <v>99.240000000000009</v>
      </c>
      <c r="I75" s="36">
        <v>98.86</v>
      </c>
    </row>
    <row r="76" spans="1:9" hidden="1">
      <c r="A76" s="20">
        <v>55</v>
      </c>
      <c r="B76" s="28" t="s">
        <v>178</v>
      </c>
      <c r="C76" s="28" t="s">
        <v>108</v>
      </c>
      <c r="D76" s="36">
        <v>87.101897233201584</v>
      </c>
      <c r="E76" s="36">
        <v>96.2</v>
      </c>
      <c r="F76" s="36">
        <v>97</v>
      </c>
      <c r="G76" s="36">
        <v>46</v>
      </c>
      <c r="H76" s="36">
        <v>98.04948616600791</v>
      </c>
      <c r="I76" s="36">
        <v>98.26</v>
      </c>
    </row>
    <row r="77" spans="1:9" hidden="1">
      <c r="A77" s="20">
        <v>56</v>
      </c>
      <c r="B77" s="28" t="s">
        <v>221</v>
      </c>
      <c r="C77" s="28" t="s">
        <v>160</v>
      </c>
      <c r="D77" s="36">
        <v>86.928720292316399</v>
      </c>
      <c r="E77" s="36">
        <v>93.623601461582012</v>
      </c>
      <c r="F77" s="36">
        <v>99.5</v>
      </c>
      <c r="G77" s="36">
        <v>44</v>
      </c>
      <c r="H77" s="36">
        <v>99.02</v>
      </c>
      <c r="I77" s="36">
        <v>98.5</v>
      </c>
    </row>
    <row r="78" spans="1:9" hidden="1">
      <c r="A78" s="20">
        <v>57</v>
      </c>
      <c r="B78" s="28" t="s">
        <v>178</v>
      </c>
      <c r="C78" s="28" t="s">
        <v>240</v>
      </c>
      <c r="D78" s="36">
        <v>86.742962962962963</v>
      </c>
      <c r="E78" s="36">
        <v>83.955555555555549</v>
      </c>
      <c r="F78" s="36">
        <v>99</v>
      </c>
      <c r="G78" s="36">
        <v>52</v>
      </c>
      <c r="H78" s="36">
        <v>99.629629629629633</v>
      </c>
      <c r="I78" s="36">
        <v>99.129629629629633</v>
      </c>
    </row>
    <row r="79" spans="1:9" hidden="1">
      <c r="A79" s="20">
        <v>58</v>
      </c>
      <c r="B79" s="28" t="s">
        <v>124</v>
      </c>
      <c r="C79" s="28" t="s">
        <v>125</v>
      </c>
      <c r="D79" s="36">
        <v>86.49588516746411</v>
      </c>
      <c r="E79" s="36">
        <v>94.545454545454547</v>
      </c>
      <c r="F79" s="36">
        <v>99</v>
      </c>
      <c r="G79" s="36">
        <v>40.666666666666664</v>
      </c>
      <c r="H79" s="36">
        <v>98.449122807017545</v>
      </c>
      <c r="I79" s="36">
        <v>99.818181818181813</v>
      </c>
    </row>
    <row r="80" spans="1:9" hidden="1">
      <c r="A80" s="20">
        <v>59</v>
      </c>
      <c r="B80" s="28" t="s">
        <v>213</v>
      </c>
      <c r="C80" s="28" t="s">
        <v>151</v>
      </c>
      <c r="D80" s="36">
        <v>86.119584208793498</v>
      </c>
      <c r="E80" s="36">
        <v>89.715063901110398</v>
      </c>
      <c r="F80" s="36">
        <v>100</v>
      </c>
      <c r="G80" s="36">
        <v>42</v>
      </c>
      <c r="H80" s="36">
        <v>99.642857142857139</v>
      </c>
      <c r="I80" s="36">
        <v>99.240000000000009</v>
      </c>
    </row>
    <row r="81" spans="1:9" hidden="1">
      <c r="A81" s="65">
        <v>60</v>
      </c>
      <c r="B81" s="28" t="s">
        <v>178</v>
      </c>
      <c r="C81" s="28" t="s">
        <v>253</v>
      </c>
      <c r="D81" s="36">
        <v>85.93813537383889</v>
      </c>
      <c r="E81" s="36">
        <v>95.644696969696966</v>
      </c>
      <c r="F81" s="36">
        <v>98.5</v>
      </c>
      <c r="G81" s="36">
        <v>38.200000000000003</v>
      </c>
      <c r="H81" s="36">
        <v>98.771993299832516</v>
      </c>
      <c r="I81" s="36">
        <v>98.573986599664991</v>
      </c>
    </row>
    <row r="82" spans="1:9" hidden="1">
      <c r="A82" s="66"/>
      <c r="B82" s="28" t="s">
        <v>225</v>
      </c>
      <c r="C82" s="28" t="s">
        <v>165</v>
      </c>
      <c r="D82" s="36">
        <v>85.882185503414846</v>
      </c>
      <c r="E82" s="36">
        <v>93.609803921568613</v>
      </c>
      <c r="F82" s="36">
        <v>99.5</v>
      </c>
      <c r="G82" s="36">
        <v>38</v>
      </c>
      <c r="H82" s="36">
        <v>99.550561797752806</v>
      </c>
      <c r="I82" s="36">
        <v>98.750561797752809</v>
      </c>
    </row>
    <row r="83" spans="1:9" hidden="1">
      <c r="A83" s="20">
        <v>61</v>
      </c>
      <c r="B83" s="28" t="s">
        <v>178</v>
      </c>
      <c r="C83" s="28" t="s">
        <v>101</v>
      </c>
      <c r="D83" s="36">
        <v>85.288585048754072</v>
      </c>
      <c r="E83" s="36">
        <v>92.718309859154942</v>
      </c>
      <c r="F83" s="36">
        <v>99.5</v>
      </c>
      <c r="G83" s="36">
        <v>36</v>
      </c>
      <c r="H83" s="36">
        <v>99.384615384615387</v>
      </c>
      <c r="I83" s="36">
        <v>98.84</v>
      </c>
    </row>
    <row r="84" spans="1:9" hidden="1">
      <c r="A84" s="20">
        <v>62</v>
      </c>
      <c r="B84" s="28" t="s">
        <v>179</v>
      </c>
      <c r="C84" s="28" t="s">
        <v>110</v>
      </c>
      <c r="D84" s="36">
        <v>85.245045045045046</v>
      </c>
      <c r="E84" s="36">
        <v>96.725225225225216</v>
      </c>
      <c r="F84" s="36">
        <v>99.5</v>
      </c>
      <c r="G84" s="36">
        <v>30</v>
      </c>
      <c r="H84" s="36">
        <v>100</v>
      </c>
      <c r="I84" s="36">
        <v>100</v>
      </c>
    </row>
    <row r="85" spans="1:9" hidden="1">
      <c r="A85" s="20">
        <v>63</v>
      </c>
      <c r="B85" s="28" t="s">
        <v>192</v>
      </c>
      <c r="C85" s="28" t="s">
        <v>127</v>
      </c>
      <c r="D85" s="36">
        <v>85.060475342973675</v>
      </c>
      <c r="E85" s="36">
        <v>96.555172413793116</v>
      </c>
      <c r="F85" s="36">
        <v>98.5</v>
      </c>
      <c r="G85" s="36">
        <v>32</v>
      </c>
      <c r="H85" s="36">
        <v>99.569892473118273</v>
      </c>
      <c r="I85" s="36">
        <v>98.677311827956984</v>
      </c>
    </row>
    <row r="86" spans="1:9" hidden="1">
      <c r="A86" s="20">
        <v>64</v>
      </c>
      <c r="B86" s="28" t="s">
        <v>222</v>
      </c>
      <c r="C86" s="28" t="s">
        <v>161</v>
      </c>
      <c r="D86" s="36">
        <v>85.120860215053753</v>
      </c>
      <c r="E86" s="36">
        <v>84.304301075268825</v>
      </c>
      <c r="F86" s="36">
        <v>98</v>
      </c>
      <c r="G86" s="36">
        <v>44.5</v>
      </c>
      <c r="H86" s="36">
        <v>99.6</v>
      </c>
      <c r="I86" s="36">
        <v>99.2</v>
      </c>
    </row>
    <row r="87" spans="1:9">
      <c r="A87" s="65">
        <v>65</v>
      </c>
      <c r="B87" s="28" t="s">
        <v>201</v>
      </c>
      <c r="C87" s="28" t="s">
        <v>137</v>
      </c>
      <c r="D87" s="36">
        <v>84.867627530364373</v>
      </c>
      <c r="E87" s="36">
        <v>91.978137651821868</v>
      </c>
      <c r="F87" s="36">
        <v>95.5</v>
      </c>
      <c r="G87" s="36">
        <v>46</v>
      </c>
      <c r="H87" s="36">
        <v>96.02000000000001</v>
      </c>
      <c r="I87" s="36">
        <v>94.84</v>
      </c>
    </row>
    <row r="88" spans="1:9" hidden="1">
      <c r="A88" s="70"/>
      <c r="B88" s="28" t="s">
        <v>178</v>
      </c>
      <c r="C88" s="28" t="s">
        <v>107</v>
      </c>
      <c r="D88" s="36">
        <v>83.902000000000001</v>
      </c>
      <c r="E88" s="36">
        <v>83.3</v>
      </c>
      <c r="F88" s="36">
        <v>99.5</v>
      </c>
      <c r="G88" s="36">
        <v>38</v>
      </c>
      <c r="H88" s="36">
        <v>99.56</v>
      </c>
      <c r="I88" s="36">
        <v>99.15</v>
      </c>
    </row>
    <row r="89" spans="1:9" hidden="1">
      <c r="A89" s="66"/>
      <c r="B89" s="28" t="s">
        <v>217</v>
      </c>
      <c r="C89" s="28" t="s">
        <v>156</v>
      </c>
      <c r="D89" s="36">
        <v>83.932594856124268</v>
      </c>
      <c r="E89" s="36">
        <v>95.162974280621341</v>
      </c>
      <c r="F89" s="36">
        <v>97.5</v>
      </c>
      <c r="G89" s="36">
        <v>30</v>
      </c>
      <c r="H89" s="36">
        <v>99</v>
      </c>
      <c r="I89" s="36">
        <v>98</v>
      </c>
    </row>
    <row r="90" spans="1:9" hidden="1">
      <c r="A90" s="20">
        <v>66</v>
      </c>
      <c r="B90" s="28" t="s">
        <v>207</v>
      </c>
      <c r="C90" s="28" t="s">
        <v>250</v>
      </c>
      <c r="D90" s="36">
        <v>82.500728373364581</v>
      </c>
      <c r="E90" s="36">
        <v>78.361111111111114</v>
      </c>
      <c r="F90" s="36">
        <v>99.95</v>
      </c>
      <c r="G90" s="36">
        <v>36</v>
      </c>
      <c r="H90" s="36">
        <v>98.242530755711783</v>
      </c>
      <c r="I90" s="36">
        <v>99.95</v>
      </c>
    </row>
    <row r="91" spans="1:9" hidden="1">
      <c r="A91" s="65">
        <v>67</v>
      </c>
      <c r="B91" s="28" t="s">
        <v>185</v>
      </c>
      <c r="C91" s="28" t="s">
        <v>118</v>
      </c>
      <c r="D91" s="36">
        <v>82.44375939849624</v>
      </c>
      <c r="E91" s="36">
        <v>82.647368421052633</v>
      </c>
      <c r="F91" s="36">
        <v>97.5</v>
      </c>
      <c r="G91" s="36">
        <v>38</v>
      </c>
      <c r="H91" s="36">
        <v>99</v>
      </c>
      <c r="I91" s="36">
        <v>95.071428571428569</v>
      </c>
    </row>
    <row r="92" spans="1:9" hidden="1">
      <c r="A92" s="70"/>
      <c r="B92" s="28" t="s">
        <v>194</v>
      </c>
      <c r="C92" s="28" t="s">
        <v>129</v>
      </c>
      <c r="D92" s="36">
        <v>82.394100539811078</v>
      </c>
      <c r="E92" s="36">
        <v>91.804605263157896</v>
      </c>
      <c r="F92" s="36">
        <v>99.5</v>
      </c>
      <c r="G92" s="36">
        <v>30</v>
      </c>
      <c r="H92" s="36">
        <v>95.42</v>
      </c>
      <c r="I92" s="36">
        <v>95.245897435897433</v>
      </c>
    </row>
    <row r="93" spans="1:9" hidden="1">
      <c r="A93" s="66"/>
      <c r="B93" s="28" t="s">
        <v>224</v>
      </c>
      <c r="C93" s="28" t="s">
        <v>164</v>
      </c>
      <c r="D93" s="36">
        <v>82.390367346938774</v>
      </c>
      <c r="E93" s="36">
        <v>96.591836734693885</v>
      </c>
      <c r="F93" s="36">
        <v>100</v>
      </c>
      <c r="G93" s="36">
        <v>16</v>
      </c>
      <c r="H93" s="36">
        <v>99.36</v>
      </c>
      <c r="I93" s="36">
        <v>100</v>
      </c>
    </row>
    <row r="94" spans="1:9" hidden="1">
      <c r="A94" s="20">
        <v>68</v>
      </c>
      <c r="B94" s="28" t="s">
        <v>213</v>
      </c>
      <c r="C94" s="28" t="s">
        <v>152</v>
      </c>
      <c r="D94" s="36">
        <v>81.834428571428575</v>
      </c>
      <c r="E94" s="36">
        <v>73.232142857142861</v>
      </c>
      <c r="F94" s="36">
        <v>99.5</v>
      </c>
      <c r="G94" s="36">
        <v>38</v>
      </c>
      <c r="H94" s="36">
        <v>99.64</v>
      </c>
      <c r="I94" s="36">
        <v>98.800000000000011</v>
      </c>
    </row>
    <row r="95" spans="1:9" hidden="1">
      <c r="A95" s="20">
        <v>69</v>
      </c>
      <c r="B95" s="28" t="s">
        <v>227</v>
      </c>
      <c r="C95" s="28" t="s">
        <v>167</v>
      </c>
      <c r="D95" s="36">
        <v>81.482616822429904</v>
      </c>
      <c r="E95" s="36">
        <v>92.413084112149534</v>
      </c>
      <c r="F95" s="36">
        <v>99</v>
      </c>
      <c r="G95" s="36">
        <v>16</v>
      </c>
      <c r="H95" s="36">
        <v>100</v>
      </c>
      <c r="I95" s="36">
        <v>100</v>
      </c>
    </row>
    <row r="96" spans="1:9" hidden="1">
      <c r="A96" s="20">
        <v>70</v>
      </c>
      <c r="B96" s="28" t="s">
        <v>188</v>
      </c>
      <c r="C96" s="28" t="s">
        <v>242</v>
      </c>
      <c r="D96" s="36">
        <v>80.302185792349718</v>
      </c>
      <c r="E96" s="36">
        <v>92.294262295081978</v>
      </c>
      <c r="F96" s="36">
        <v>98</v>
      </c>
      <c r="G96" s="36">
        <v>17.93</v>
      </c>
      <c r="H96" s="36">
        <v>98.239047619047625</v>
      </c>
      <c r="I96" s="36">
        <v>95.047619047619037</v>
      </c>
    </row>
    <row r="97" spans="1:9" hidden="1">
      <c r="A97" s="20">
        <v>71</v>
      </c>
      <c r="B97" s="28" t="s">
        <v>191</v>
      </c>
      <c r="C97" s="28" t="s">
        <v>126</v>
      </c>
      <c r="D97" s="36">
        <v>78.012307692307701</v>
      </c>
      <c r="E97" s="36">
        <v>91.6</v>
      </c>
      <c r="F97" s="36">
        <v>98.461538461538453</v>
      </c>
      <c r="G97" s="36">
        <v>6</v>
      </c>
      <c r="H97" s="36">
        <v>97.000000000000014</v>
      </c>
      <c r="I97" s="36">
        <v>97</v>
      </c>
    </row>
    <row r="98" spans="1:9">
      <c r="A98" s="67" t="s">
        <v>241</v>
      </c>
      <c r="B98" s="68"/>
      <c r="C98" s="69"/>
      <c r="D98" s="37">
        <f t="shared" ref="D98:I98" si="0">AVERAGE(D2:D97)</f>
        <v>90.056628483756342</v>
      </c>
      <c r="E98" s="37">
        <f t="shared" si="0"/>
        <v>93.703482928706606</v>
      </c>
      <c r="F98" s="37">
        <f t="shared" si="0"/>
        <v>99.20962400255938</v>
      </c>
      <c r="G98" s="37">
        <f t="shared" si="0"/>
        <v>59.115487525138256</v>
      </c>
      <c r="H98" s="37">
        <f t="shared" si="0"/>
        <v>99.197782319757223</v>
      </c>
      <c r="I98" s="37">
        <f t="shared" si="0"/>
        <v>99.056765642620107</v>
      </c>
    </row>
  </sheetData>
  <mergeCells count="21">
    <mergeCell ref="A55:A56"/>
    <mergeCell ref="A4:A5"/>
    <mergeCell ref="A6:A7"/>
    <mergeCell ref="A8:A9"/>
    <mergeCell ref="A12:A13"/>
    <mergeCell ref="A25:A26"/>
    <mergeCell ref="A33:A36"/>
    <mergeCell ref="A44:A45"/>
    <mergeCell ref="A46:A47"/>
    <mergeCell ref="A48:A49"/>
    <mergeCell ref="A50:A51"/>
    <mergeCell ref="A52:A53"/>
    <mergeCell ref="A87:A89"/>
    <mergeCell ref="A91:A93"/>
    <mergeCell ref="A98:C98"/>
    <mergeCell ref="A58:A59"/>
    <mergeCell ref="A61:A62"/>
    <mergeCell ref="A65:A67"/>
    <mergeCell ref="A68:A69"/>
    <mergeCell ref="A73:A74"/>
    <mergeCell ref="A81:A8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A1:Q5"/>
  <sheetViews>
    <sheetView zoomScale="70" zoomScaleNormal="70" workbookViewId="0">
      <pane ySplit="2" topLeftCell="A3" activePane="bottomLeft" state="frozen"/>
      <selection pane="bottomLeft" activeCell="B1" sqref="B1:B2"/>
    </sheetView>
  </sheetViews>
  <sheetFormatPr defaultRowHeight="15"/>
  <cols>
    <col min="1" max="1" width="11.140625" style="23" customWidth="1"/>
    <col min="2" max="2" width="20.28515625" customWidth="1"/>
    <col min="3" max="3" width="98.28515625" customWidth="1"/>
    <col min="8" max="8" width="7" customWidth="1"/>
    <col min="11" max="11" width="10.5703125" customWidth="1"/>
  </cols>
  <sheetData>
    <row r="1" spans="1:17">
      <c r="A1" s="43" t="s">
        <v>247</v>
      </c>
      <c r="B1" s="46" t="s">
        <v>80</v>
      </c>
      <c r="C1" s="43" t="s">
        <v>71</v>
      </c>
      <c r="D1" s="40" t="s">
        <v>0</v>
      </c>
      <c r="E1" s="41"/>
      <c r="F1" s="41"/>
      <c r="G1" s="42"/>
      <c r="H1" s="40" t="s">
        <v>3</v>
      </c>
      <c r="I1" s="41"/>
      <c r="J1" s="42"/>
      <c r="K1" s="40" t="s">
        <v>7</v>
      </c>
      <c r="L1" s="41"/>
      <c r="M1" s="41"/>
      <c r="N1" s="41"/>
      <c r="O1" s="41"/>
      <c r="P1" s="42"/>
      <c r="Q1" s="38" t="s">
        <v>16</v>
      </c>
    </row>
    <row r="2" spans="1:17" ht="166.5" customHeight="1">
      <c r="A2" s="43"/>
      <c r="B2" s="46"/>
      <c r="C2" s="43"/>
      <c r="D2" s="15" t="s">
        <v>1</v>
      </c>
      <c r="E2" s="15" t="s">
        <v>2</v>
      </c>
      <c r="F2" s="16" t="s">
        <v>14</v>
      </c>
      <c r="G2" s="16" t="s">
        <v>15</v>
      </c>
      <c r="H2" s="15" t="s">
        <v>4</v>
      </c>
      <c r="I2" s="15" t="s">
        <v>5</v>
      </c>
      <c r="J2" s="15" t="s">
        <v>6</v>
      </c>
      <c r="K2" s="17" t="s">
        <v>8</v>
      </c>
      <c r="L2" s="17" t="s">
        <v>9</v>
      </c>
      <c r="M2" s="17" t="s">
        <v>10</v>
      </c>
      <c r="N2" s="17" t="s">
        <v>9</v>
      </c>
      <c r="O2" s="17" t="s">
        <v>11</v>
      </c>
      <c r="P2" s="17" t="s">
        <v>12</v>
      </c>
      <c r="Q2" s="39"/>
    </row>
    <row r="3" spans="1:17">
      <c r="A3" s="7"/>
      <c r="B3" s="21"/>
      <c r="C3" s="7"/>
      <c r="D3" s="19"/>
      <c r="E3" s="19"/>
      <c r="F3" s="19">
        <v>100</v>
      </c>
      <c r="G3" s="19">
        <v>30</v>
      </c>
      <c r="H3" s="19"/>
      <c r="I3" s="19">
        <v>100</v>
      </c>
      <c r="J3" s="19">
        <v>30</v>
      </c>
      <c r="K3" s="19"/>
      <c r="L3" s="19"/>
      <c r="M3" s="19"/>
      <c r="N3" s="19"/>
      <c r="O3" s="19">
        <v>100</v>
      </c>
      <c r="P3" s="19">
        <v>40</v>
      </c>
      <c r="Q3" s="22">
        <f>G3+J3+P3</f>
        <v>100</v>
      </c>
    </row>
    <row r="4" spans="1:17">
      <c r="A4" s="7">
        <v>54</v>
      </c>
      <c r="B4" s="21" t="s">
        <v>201</v>
      </c>
      <c r="C4" s="7" t="s">
        <v>136</v>
      </c>
      <c r="D4" s="7">
        <v>8</v>
      </c>
      <c r="E4" s="7">
        <v>32.5</v>
      </c>
      <c r="F4" s="14">
        <v>93.1</v>
      </c>
      <c r="G4" s="14">
        <v>27.9</v>
      </c>
      <c r="H4" s="7">
        <v>4</v>
      </c>
      <c r="I4" s="7">
        <v>100</v>
      </c>
      <c r="J4" s="8">
        <v>30</v>
      </c>
      <c r="K4" s="7">
        <v>140</v>
      </c>
      <c r="L4" s="7">
        <v>140</v>
      </c>
      <c r="M4" s="7">
        <v>97</v>
      </c>
      <c r="N4" s="7">
        <v>97</v>
      </c>
      <c r="O4" s="8">
        <v>100</v>
      </c>
      <c r="P4" s="8">
        <v>40</v>
      </c>
      <c r="Q4" s="14">
        <v>97.9</v>
      </c>
    </row>
    <row r="5" spans="1:17">
      <c r="A5" s="7">
        <v>55</v>
      </c>
      <c r="B5" s="21" t="s">
        <v>201</v>
      </c>
      <c r="C5" s="7" t="s">
        <v>137</v>
      </c>
      <c r="D5" s="7">
        <v>6.5</v>
      </c>
      <c r="E5" s="7">
        <v>29</v>
      </c>
      <c r="F5" s="14">
        <v>79.400000000000006</v>
      </c>
      <c r="G5" s="14">
        <v>23.8</v>
      </c>
      <c r="H5" s="7">
        <v>5</v>
      </c>
      <c r="I5" s="7">
        <v>100</v>
      </c>
      <c r="J5" s="8">
        <v>30</v>
      </c>
      <c r="K5" s="7">
        <v>36</v>
      </c>
      <c r="L5" s="7">
        <v>38</v>
      </c>
      <c r="M5" s="7">
        <v>25</v>
      </c>
      <c r="N5" s="7">
        <v>26</v>
      </c>
      <c r="O5" s="8">
        <v>95.445344129554655</v>
      </c>
      <c r="P5" s="8">
        <v>38.178137651821864</v>
      </c>
      <c r="Q5" s="14">
        <v>92</v>
      </c>
    </row>
  </sheetData>
  <mergeCells count="7">
    <mergeCell ref="Q1:Q2"/>
    <mergeCell ref="B1:B2"/>
    <mergeCell ref="C1:C2"/>
    <mergeCell ref="A1:A2"/>
    <mergeCell ref="D1:G1"/>
    <mergeCell ref="H1:J1"/>
    <mergeCell ref="K1:P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K3"/>
  <sheetViews>
    <sheetView tabSelected="1" zoomScale="80" zoomScaleNormal="80" workbookViewId="0">
      <selection activeCell="A3" sqref="A3"/>
    </sheetView>
  </sheetViews>
  <sheetFormatPr defaultRowHeight="15"/>
  <cols>
    <col min="2" max="2" width="18.42578125" customWidth="1"/>
    <col min="3" max="3" width="101.85546875" bestFit="1" customWidth="1"/>
  </cols>
  <sheetData>
    <row r="1" spans="1:11" ht="30" customHeight="1">
      <c r="A1" s="43" t="s">
        <v>247</v>
      </c>
      <c r="B1" s="46" t="s">
        <v>80</v>
      </c>
      <c r="C1" s="43" t="s">
        <v>71</v>
      </c>
      <c r="D1" s="47" t="s">
        <v>25</v>
      </c>
      <c r="E1" s="47"/>
      <c r="F1" s="47"/>
      <c r="G1" s="47"/>
      <c r="H1" s="47"/>
      <c r="I1" s="47"/>
      <c r="J1" s="47"/>
      <c r="K1" s="47"/>
    </row>
    <row r="2" spans="1:11" ht="133.5" customHeight="1">
      <c r="A2" s="43"/>
      <c r="B2" s="46"/>
      <c r="C2" s="43"/>
      <c r="D2" s="15" t="s">
        <v>26</v>
      </c>
      <c r="E2" s="15" t="s">
        <v>27</v>
      </c>
      <c r="F2" s="15" t="s">
        <v>28</v>
      </c>
      <c r="G2" s="15" t="s">
        <v>29</v>
      </c>
      <c r="H2" s="15" t="s">
        <v>30</v>
      </c>
      <c r="I2" s="15" t="s">
        <v>31</v>
      </c>
      <c r="J2" s="15" t="s">
        <v>32</v>
      </c>
      <c r="K2" s="18" t="s">
        <v>243</v>
      </c>
    </row>
    <row r="3" spans="1:11">
      <c r="A3" s="7">
        <v>55</v>
      </c>
      <c r="B3" s="7" t="s">
        <v>201</v>
      </c>
      <c r="C3" s="7" t="s">
        <v>233</v>
      </c>
      <c r="D3" s="7">
        <v>1</v>
      </c>
      <c r="E3" s="7">
        <v>1</v>
      </c>
      <c r="F3" s="7">
        <v>1</v>
      </c>
      <c r="G3" s="7">
        <v>1</v>
      </c>
      <c r="H3" s="7">
        <v>1</v>
      </c>
      <c r="I3" s="7">
        <v>1</v>
      </c>
      <c r="J3" s="7">
        <v>1</v>
      </c>
      <c r="K3" s="7">
        <f t="shared" ref="K3" si="0">SUM(D3:J3)</f>
        <v>7</v>
      </c>
    </row>
  </sheetData>
  <mergeCells count="4">
    <mergeCell ref="D1:K1"/>
    <mergeCell ref="C1:C2"/>
    <mergeCell ref="B1:B2"/>
    <mergeCell ref="A1:A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K5"/>
  <sheetViews>
    <sheetView zoomScale="90" zoomScaleNormal="90" workbookViewId="0">
      <selection activeCell="A5" sqref="A5"/>
    </sheetView>
  </sheetViews>
  <sheetFormatPr defaultRowHeight="15"/>
  <cols>
    <col min="1" max="1" width="10.7109375" customWidth="1"/>
    <col min="2" max="2" width="18.85546875" customWidth="1"/>
    <col min="3" max="3" width="83" customWidth="1"/>
  </cols>
  <sheetData>
    <row r="1" spans="1:11" ht="31.5" customHeight="1">
      <c r="A1" s="43" t="s">
        <v>247</v>
      </c>
      <c r="B1" s="43" t="s">
        <v>80</v>
      </c>
      <c r="C1" s="43" t="s">
        <v>71</v>
      </c>
      <c r="D1" s="51" t="s">
        <v>244</v>
      </c>
      <c r="E1" s="52"/>
      <c r="F1" s="52"/>
      <c r="G1" s="52"/>
      <c r="H1" s="52"/>
      <c r="I1" s="52"/>
      <c r="J1" s="52"/>
      <c r="K1" s="53"/>
    </row>
    <row r="2" spans="1:11" ht="57.75" customHeight="1">
      <c r="A2" s="43"/>
      <c r="B2" s="43"/>
      <c r="C2" s="43"/>
      <c r="D2" s="48" t="s">
        <v>13</v>
      </c>
      <c r="E2" s="49"/>
      <c r="F2" s="50"/>
      <c r="G2" s="48" t="s">
        <v>19</v>
      </c>
      <c r="H2" s="49"/>
      <c r="I2" s="49"/>
      <c r="J2" s="50"/>
      <c r="K2" s="54" t="s">
        <v>16</v>
      </c>
    </row>
    <row r="3" spans="1:11" ht="196.5" customHeight="1">
      <c r="A3" s="43"/>
      <c r="B3" s="43"/>
      <c r="C3" s="43"/>
      <c r="D3" s="15" t="s">
        <v>17</v>
      </c>
      <c r="E3" s="15" t="s">
        <v>18</v>
      </c>
      <c r="F3" s="15" t="s">
        <v>20</v>
      </c>
      <c r="G3" s="15" t="s">
        <v>21</v>
      </c>
      <c r="H3" s="15" t="s">
        <v>22</v>
      </c>
      <c r="I3" s="15" t="s">
        <v>23</v>
      </c>
      <c r="J3" s="15" t="s">
        <v>24</v>
      </c>
      <c r="K3" s="55"/>
    </row>
    <row r="4" spans="1:11">
      <c r="A4" s="7"/>
      <c r="B4" s="7"/>
      <c r="C4" s="7"/>
      <c r="D4" s="19"/>
      <c r="E4" s="19">
        <v>100</v>
      </c>
      <c r="F4" s="19">
        <v>50</v>
      </c>
      <c r="G4" s="19"/>
      <c r="H4" s="19"/>
      <c r="I4" s="19">
        <v>100</v>
      </c>
      <c r="J4" s="19">
        <f>I4*0.5</f>
        <v>50</v>
      </c>
      <c r="K4" s="19">
        <f>F4+J4</f>
        <v>100</v>
      </c>
    </row>
    <row r="5" spans="1:11">
      <c r="A5" s="7">
        <v>55</v>
      </c>
      <c r="B5" s="20" t="s">
        <v>201</v>
      </c>
      <c r="C5" s="20" t="s">
        <v>233</v>
      </c>
      <c r="D5" s="7">
        <v>7</v>
      </c>
      <c r="E5" s="7">
        <f t="shared" ref="E5" si="0">IF(D5&lt;=4,D5*20,100)</f>
        <v>100</v>
      </c>
      <c r="F5" s="7">
        <v>50</v>
      </c>
      <c r="G5" s="7">
        <v>48</v>
      </c>
      <c r="H5" s="7">
        <v>53</v>
      </c>
      <c r="I5" s="14">
        <v>91</v>
      </c>
      <c r="J5" s="14">
        <f t="shared" ref="J5" si="1">I5*0.5</f>
        <v>45.5</v>
      </c>
      <c r="K5" s="14">
        <f t="shared" ref="K5" si="2">F5+J5</f>
        <v>95.5</v>
      </c>
    </row>
  </sheetData>
  <mergeCells count="7">
    <mergeCell ref="A1:A3"/>
    <mergeCell ref="B1:B3"/>
    <mergeCell ref="C1:C3"/>
    <mergeCell ref="D2:F2"/>
    <mergeCell ref="G2:J2"/>
    <mergeCell ref="D1:K1"/>
    <mergeCell ref="K2:K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B1:T3"/>
  <sheetViews>
    <sheetView zoomScale="70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B3" sqref="B3"/>
    </sheetView>
  </sheetViews>
  <sheetFormatPr defaultRowHeight="16.5" customHeight="1"/>
  <cols>
    <col min="1" max="1" width="0" style="3" hidden="1" customWidth="1"/>
    <col min="2" max="2" width="10.85546875" style="3" customWidth="1"/>
    <col min="3" max="3" width="13.7109375" style="3" customWidth="1"/>
    <col min="4" max="4" width="83" style="3" customWidth="1"/>
    <col min="5" max="16384" width="9.140625" style="3"/>
  </cols>
  <sheetData>
    <row r="1" spans="2:20" ht="42" customHeight="1">
      <c r="B1" s="43" t="s">
        <v>247</v>
      </c>
      <c r="C1" s="43" t="s">
        <v>80</v>
      </c>
      <c r="D1" s="43" t="s">
        <v>71</v>
      </c>
      <c r="E1" s="58" t="s">
        <v>33</v>
      </c>
      <c r="F1" s="58"/>
      <c r="G1" s="58"/>
      <c r="H1" s="58"/>
      <c r="I1" s="58"/>
      <c r="J1" s="58"/>
      <c r="K1" s="58" t="s">
        <v>34</v>
      </c>
      <c r="L1" s="58"/>
      <c r="M1" s="58"/>
      <c r="N1" s="58"/>
      <c r="O1" s="58"/>
      <c r="P1" s="58"/>
      <c r="Q1" s="58"/>
      <c r="R1" s="56" t="s">
        <v>246</v>
      </c>
      <c r="S1" s="56"/>
      <c r="T1" s="57" t="s">
        <v>243</v>
      </c>
    </row>
    <row r="2" spans="2:20" ht="144" customHeight="1">
      <c r="B2" s="43"/>
      <c r="C2" s="43"/>
      <c r="D2" s="43"/>
      <c r="E2" s="24" t="s">
        <v>39</v>
      </c>
      <c r="F2" s="24" t="s">
        <v>38</v>
      </c>
      <c r="G2" s="24" t="s">
        <v>37</v>
      </c>
      <c r="H2" s="24" t="s">
        <v>36</v>
      </c>
      <c r="I2" s="24" t="s">
        <v>35</v>
      </c>
      <c r="J2" s="25" t="s">
        <v>245</v>
      </c>
      <c r="K2" s="24" t="s">
        <v>40</v>
      </c>
      <c r="L2" s="24" t="s">
        <v>41</v>
      </c>
      <c r="M2" s="24" t="s">
        <v>42</v>
      </c>
      <c r="N2" s="24" t="s">
        <v>43</v>
      </c>
      <c r="O2" s="24" t="s">
        <v>44</v>
      </c>
      <c r="P2" s="24" t="s">
        <v>45</v>
      </c>
      <c r="Q2" s="25" t="s">
        <v>245</v>
      </c>
      <c r="R2" s="56"/>
      <c r="S2" s="56"/>
      <c r="T2" s="57"/>
    </row>
    <row r="3" spans="2:20" ht="16.5" customHeight="1">
      <c r="B3" s="6">
        <v>55</v>
      </c>
      <c r="C3" s="6" t="s">
        <v>201</v>
      </c>
      <c r="D3" s="6" t="s">
        <v>137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f t="shared" ref="J3" si="0">SUM(E3:I3)</f>
        <v>0</v>
      </c>
      <c r="K3" s="6">
        <v>0</v>
      </c>
      <c r="L3" s="6">
        <v>0</v>
      </c>
      <c r="M3" s="6">
        <v>0</v>
      </c>
      <c r="N3" s="6">
        <v>1</v>
      </c>
      <c r="O3" s="6">
        <v>1</v>
      </c>
      <c r="P3" s="6">
        <v>0</v>
      </c>
      <c r="Q3" s="6">
        <f t="shared" ref="Q3" si="1">SUM(N3:P3)</f>
        <v>2</v>
      </c>
      <c r="R3" s="6">
        <f t="shared" ref="R3" si="2">SUM(K3:P3)</f>
        <v>2</v>
      </c>
      <c r="S3" s="6">
        <v>2</v>
      </c>
      <c r="T3" s="6">
        <f t="shared" ref="T3" si="3">IF(AND(Q3=3,S3=2),100,IF(AND(Q3=2,S3=2),60,IF(AND(Q3=1,S3=2),30,R3*20)))</f>
        <v>60</v>
      </c>
    </row>
  </sheetData>
  <mergeCells count="7">
    <mergeCell ref="R1:S2"/>
    <mergeCell ref="T1:T2"/>
    <mergeCell ref="B1:B2"/>
    <mergeCell ref="C1:C2"/>
    <mergeCell ref="D1:D2"/>
    <mergeCell ref="E1:J1"/>
    <mergeCell ref="K1:Q1"/>
  </mergeCells>
  <conditionalFormatting sqref="T3:T1048576">
    <cfRule type="cellIs" dxfId="0" priority="1" operator="greaterThan">
      <formula>100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1:P160"/>
  <sheetViews>
    <sheetView zoomScale="80" zoomScaleNormal="80" workbookViewId="0">
      <selection activeCell="A4" sqref="A4"/>
    </sheetView>
  </sheetViews>
  <sheetFormatPr defaultRowHeight="15"/>
  <cols>
    <col min="1" max="1" width="11.85546875" customWidth="1"/>
    <col min="2" max="2" width="18.28515625" customWidth="1"/>
    <col min="3" max="3" width="78.7109375" customWidth="1"/>
    <col min="4" max="4" width="7.42578125" customWidth="1"/>
  </cols>
  <sheetData>
    <row r="1" spans="1:16">
      <c r="A1" s="43" t="s">
        <v>247</v>
      </c>
      <c r="B1" s="43" t="s">
        <v>80</v>
      </c>
      <c r="C1" s="43" t="s">
        <v>71</v>
      </c>
      <c r="D1" s="59" t="s">
        <v>46</v>
      </c>
      <c r="E1" s="59"/>
      <c r="F1" s="59"/>
      <c r="G1" s="59" t="s">
        <v>47</v>
      </c>
      <c r="H1" s="59"/>
      <c r="I1" s="59"/>
      <c r="J1" s="40" t="s">
        <v>48</v>
      </c>
      <c r="K1" s="41"/>
      <c r="L1" s="41"/>
      <c r="M1" s="42"/>
      <c r="N1" s="54" t="s">
        <v>16</v>
      </c>
    </row>
    <row r="2" spans="1:16" ht="202.5">
      <c r="A2" s="43"/>
      <c r="B2" s="43"/>
      <c r="C2" s="43"/>
      <c r="D2" s="15" t="s">
        <v>49</v>
      </c>
      <c r="E2" s="16" t="s">
        <v>50</v>
      </c>
      <c r="F2" s="16" t="s">
        <v>51</v>
      </c>
      <c r="G2" s="15" t="s">
        <v>52</v>
      </c>
      <c r="H2" s="16" t="s">
        <v>53</v>
      </c>
      <c r="I2" s="16" t="s">
        <v>54</v>
      </c>
      <c r="J2" s="15" t="s">
        <v>55</v>
      </c>
      <c r="K2" s="15" t="s">
        <v>56</v>
      </c>
      <c r="L2" s="15" t="s">
        <v>57</v>
      </c>
      <c r="M2" s="15" t="s">
        <v>58</v>
      </c>
      <c r="N2" s="55"/>
    </row>
    <row r="3" spans="1:16" s="29" customFormat="1">
      <c r="A3" s="28"/>
      <c r="B3" s="28"/>
      <c r="C3" s="28"/>
      <c r="D3" s="33"/>
      <c r="E3" s="33">
        <v>100</v>
      </c>
      <c r="F3" s="33">
        <f>E3*0.3</f>
        <v>30</v>
      </c>
      <c r="G3" s="33"/>
      <c r="H3" s="33">
        <v>100</v>
      </c>
      <c r="I3" s="33">
        <f>H3*0.4</f>
        <v>40</v>
      </c>
      <c r="J3" s="33"/>
      <c r="K3" s="33"/>
      <c r="L3" s="33">
        <v>100</v>
      </c>
      <c r="M3" s="33">
        <f>L3*0.3</f>
        <v>30</v>
      </c>
      <c r="N3" s="33">
        <f>F3+I3+M3</f>
        <v>100</v>
      </c>
    </row>
    <row r="4" spans="1:16" s="29" customFormat="1">
      <c r="A4" s="28">
        <v>55</v>
      </c>
      <c r="B4" s="28" t="s">
        <v>201</v>
      </c>
      <c r="C4" s="28" t="s">
        <v>137</v>
      </c>
      <c r="D4" s="28">
        <v>0</v>
      </c>
      <c r="E4" s="30">
        <f t="shared" ref="E4" si="0">IF(D4&lt;=4,D4*20,100)</f>
        <v>0</v>
      </c>
      <c r="F4" s="28">
        <f t="shared" ref="F4" si="1">E4*0.3</f>
        <v>0</v>
      </c>
      <c r="G4" s="28">
        <v>2</v>
      </c>
      <c r="H4" s="31">
        <v>40</v>
      </c>
      <c r="I4" s="31">
        <f t="shared" ref="I4" si="2">H4*0.4</f>
        <v>16</v>
      </c>
      <c r="J4" s="28">
        <v>2</v>
      </c>
      <c r="K4" s="28">
        <v>2</v>
      </c>
      <c r="L4" s="30">
        <f t="shared" ref="L4" si="3">J4/K4*100</f>
        <v>100</v>
      </c>
      <c r="M4" s="30">
        <f t="shared" ref="M4" si="4">L4*0.3</f>
        <v>30</v>
      </c>
      <c r="N4" s="31">
        <f t="shared" ref="N4" si="5">F4+I4+M4</f>
        <v>46</v>
      </c>
      <c r="P4" s="32"/>
    </row>
    <row r="5" spans="1:16">
      <c r="P5" s="1"/>
    </row>
    <row r="6" spans="1:16">
      <c r="P6" s="1"/>
    </row>
    <row r="7" spans="1:16">
      <c r="P7" s="1"/>
    </row>
    <row r="8" spans="1:16">
      <c r="P8" s="1"/>
    </row>
    <row r="9" spans="1:16">
      <c r="P9" s="1"/>
    </row>
    <row r="10" spans="1:16">
      <c r="P10" s="1"/>
    </row>
    <row r="11" spans="1:16">
      <c r="P11" s="1"/>
    </row>
    <row r="12" spans="1:16">
      <c r="P12" s="1"/>
    </row>
    <row r="13" spans="1:16">
      <c r="P13" s="1"/>
    </row>
    <row r="14" spans="1:16">
      <c r="P14" s="1"/>
    </row>
    <row r="15" spans="1:16">
      <c r="P15" s="1"/>
    </row>
    <row r="16" spans="1:16">
      <c r="P16" s="1"/>
    </row>
    <row r="17" spans="16:16">
      <c r="P17" s="1"/>
    </row>
    <row r="18" spans="16:16">
      <c r="P18" s="1"/>
    </row>
    <row r="19" spans="16:16">
      <c r="P19" s="1"/>
    </row>
    <row r="20" spans="16:16">
      <c r="P20" s="1"/>
    </row>
    <row r="21" spans="16:16">
      <c r="P21" s="1"/>
    </row>
    <row r="22" spans="16:16">
      <c r="P22" s="1"/>
    </row>
    <row r="23" spans="16:16">
      <c r="P23" s="1"/>
    </row>
    <row r="24" spans="16:16">
      <c r="P24" s="1"/>
    </row>
    <row r="25" spans="16:16">
      <c r="P25" s="1"/>
    </row>
    <row r="26" spans="16:16">
      <c r="P26" s="1"/>
    </row>
    <row r="27" spans="16:16">
      <c r="P27" s="1"/>
    </row>
    <row r="28" spans="16:16">
      <c r="P28" s="1"/>
    </row>
    <row r="29" spans="16:16">
      <c r="P29" s="1"/>
    </row>
    <row r="30" spans="16:16">
      <c r="P30" s="1"/>
    </row>
    <row r="31" spans="16:16">
      <c r="P31" s="1"/>
    </row>
    <row r="32" spans="16:16">
      <c r="P32" s="1"/>
    </row>
    <row r="33" spans="16:16">
      <c r="P33" s="1"/>
    </row>
    <row r="34" spans="16:16">
      <c r="P34" s="1"/>
    </row>
    <row r="35" spans="16:16">
      <c r="P35" s="1"/>
    </row>
    <row r="36" spans="16:16">
      <c r="P36" s="1"/>
    </row>
    <row r="37" spans="16:16">
      <c r="P37" s="1"/>
    </row>
    <row r="38" spans="16:16">
      <c r="P38" s="1"/>
    </row>
    <row r="39" spans="16:16">
      <c r="P39" s="1"/>
    </row>
    <row r="40" spans="16:16">
      <c r="P40" s="1"/>
    </row>
    <row r="41" spans="16:16">
      <c r="P41" s="1"/>
    </row>
    <row r="42" spans="16:16">
      <c r="P42" s="1"/>
    </row>
    <row r="43" spans="16:16">
      <c r="P43" s="1"/>
    </row>
    <row r="44" spans="16:16">
      <c r="P44" s="1"/>
    </row>
    <row r="45" spans="16:16">
      <c r="P45" s="1"/>
    </row>
    <row r="46" spans="16:16">
      <c r="P46" s="1"/>
    </row>
    <row r="47" spans="16:16">
      <c r="P47" s="1"/>
    </row>
    <row r="48" spans="16:16">
      <c r="P48" s="1"/>
    </row>
    <row r="49" spans="16:16">
      <c r="P49" s="1"/>
    </row>
    <row r="50" spans="16:16">
      <c r="P50" s="1"/>
    </row>
    <row r="51" spans="16:16">
      <c r="P51" s="1"/>
    </row>
    <row r="52" spans="16:16">
      <c r="P52" s="1"/>
    </row>
    <row r="53" spans="16:16">
      <c r="P53" s="1"/>
    </row>
    <row r="54" spans="16:16">
      <c r="P54" s="1"/>
    </row>
    <row r="55" spans="16:16">
      <c r="P55" s="1"/>
    </row>
    <row r="56" spans="16:16">
      <c r="P56" s="1"/>
    </row>
    <row r="57" spans="16:16">
      <c r="P57" s="1"/>
    </row>
    <row r="58" spans="16:16">
      <c r="P58" s="1"/>
    </row>
    <row r="59" spans="16:16">
      <c r="P59" s="1"/>
    </row>
    <row r="60" spans="16:16">
      <c r="P60" s="1"/>
    </row>
    <row r="61" spans="16:16">
      <c r="P61" s="1"/>
    </row>
    <row r="62" spans="16:16">
      <c r="P62" s="1"/>
    </row>
    <row r="63" spans="16:16">
      <c r="P63" s="1"/>
    </row>
    <row r="64" spans="16:16">
      <c r="P64" s="1"/>
    </row>
    <row r="65" spans="16:16">
      <c r="P65" s="1"/>
    </row>
    <row r="66" spans="16:16">
      <c r="P66" s="1"/>
    </row>
    <row r="67" spans="16:16">
      <c r="P67" s="1"/>
    </row>
    <row r="68" spans="16:16">
      <c r="P68" s="1"/>
    </row>
    <row r="69" spans="16:16">
      <c r="P69" s="1"/>
    </row>
    <row r="70" spans="16:16">
      <c r="P70" s="1"/>
    </row>
    <row r="71" spans="16:16">
      <c r="P71" s="1"/>
    </row>
    <row r="72" spans="16:16">
      <c r="P72" s="1"/>
    </row>
    <row r="73" spans="16:16">
      <c r="P73" s="1"/>
    </row>
    <row r="74" spans="16:16">
      <c r="P74" s="1"/>
    </row>
    <row r="75" spans="16:16">
      <c r="P75" s="1"/>
    </row>
    <row r="76" spans="16:16">
      <c r="P76" s="1"/>
    </row>
    <row r="77" spans="16:16">
      <c r="P77" s="1"/>
    </row>
    <row r="78" spans="16:16">
      <c r="P78" s="1"/>
    </row>
    <row r="79" spans="16:16">
      <c r="P79" s="1"/>
    </row>
    <row r="80" spans="16:16">
      <c r="P80" s="1"/>
    </row>
    <row r="81" spans="16:16">
      <c r="P81" s="1"/>
    </row>
    <row r="82" spans="16:16">
      <c r="P82" s="1"/>
    </row>
    <row r="83" spans="16:16">
      <c r="P83" s="1"/>
    </row>
    <row r="84" spans="16:16">
      <c r="P84" s="1"/>
    </row>
    <row r="85" spans="16:16">
      <c r="P85" s="1"/>
    </row>
    <row r="86" spans="16:16">
      <c r="P86" s="1"/>
    </row>
    <row r="87" spans="16:16">
      <c r="P87" s="1"/>
    </row>
    <row r="88" spans="16:16">
      <c r="P88" s="1"/>
    </row>
    <row r="89" spans="16:16">
      <c r="P89" s="1"/>
    </row>
    <row r="90" spans="16:16">
      <c r="P90" s="1"/>
    </row>
    <row r="91" spans="16:16">
      <c r="P91" s="1"/>
    </row>
    <row r="92" spans="16:16">
      <c r="P92" s="1"/>
    </row>
    <row r="93" spans="16:16">
      <c r="P93" s="1"/>
    </row>
    <row r="94" spans="16:16">
      <c r="P94" s="1"/>
    </row>
    <row r="95" spans="16:16">
      <c r="P95" s="1"/>
    </row>
    <row r="96" spans="16:16">
      <c r="P96" s="1"/>
    </row>
    <row r="97" spans="16:16">
      <c r="P97" s="1"/>
    </row>
    <row r="98" spans="16:16">
      <c r="P98" s="1"/>
    </row>
    <row r="99" spans="16:16">
      <c r="P99" s="1"/>
    </row>
    <row r="100" spans="16:16">
      <c r="P100" s="1"/>
    </row>
    <row r="101" spans="16:16">
      <c r="P101" s="1"/>
    </row>
    <row r="102" spans="16:16">
      <c r="P102" s="1"/>
    </row>
    <row r="103" spans="16:16">
      <c r="P103" s="1"/>
    </row>
    <row r="104" spans="16:16">
      <c r="P104" s="1"/>
    </row>
    <row r="105" spans="16:16">
      <c r="P105" s="1"/>
    </row>
    <row r="106" spans="16:16">
      <c r="P106" s="1"/>
    </row>
    <row r="107" spans="16:16">
      <c r="P107" s="1"/>
    </row>
    <row r="108" spans="16:16">
      <c r="P108" s="1"/>
    </row>
    <row r="109" spans="16:16">
      <c r="P109" s="1"/>
    </row>
    <row r="110" spans="16:16">
      <c r="P110" s="1"/>
    </row>
    <row r="111" spans="16:16">
      <c r="P111" s="1"/>
    </row>
    <row r="112" spans="16:16">
      <c r="P112" s="1"/>
    </row>
    <row r="113" spans="16:16">
      <c r="P113" s="1"/>
    </row>
    <row r="114" spans="16:16">
      <c r="P114" s="1"/>
    </row>
    <row r="115" spans="16:16">
      <c r="P115" s="1"/>
    </row>
    <row r="116" spans="16:16">
      <c r="P116" s="1"/>
    </row>
    <row r="117" spans="16:16">
      <c r="P117" s="1"/>
    </row>
    <row r="118" spans="16:16">
      <c r="P118" s="1"/>
    </row>
    <row r="119" spans="16:16">
      <c r="P119" s="1"/>
    </row>
    <row r="120" spans="16:16">
      <c r="P120" s="1"/>
    </row>
    <row r="121" spans="16:16">
      <c r="P121" s="1"/>
    </row>
    <row r="122" spans="16:16">
      <c r="P122" s="1"/>
    </row>
    <row r="123" spans="16:16">
      <c r="P123" s="1"/>
    </row>
    <row r="124" spans="16:16">
      <c r="P124" s="1"/>
    </row>
    <row r="125" spans="16:16">
      <c r="P125" s="1"/>
    </row>
    <row r="126" spans="16:16">
      <c r="P126" s="1"/>
    </row>
    <row r="129" spans="15:15">
      <c r="O129">
        <v>1</v>
      </c>
    </row>
    <row r="130" spans="15:15">
      <c r="O130">
        <v>2</v>
      </c>
    </row>
    <row r="131" spans="15:15">
      <c r="O131">
        <v>3</v>
      </c>
    </row>
    <row r="132" spans="15:15">
      <c r="O132">
        <v>4</v>
      </c>
    </row>
    <row r="133" spans="15:15">
      <c r="O133">
        <v>5</v>
      </c>
    </row>
    <row r="134" spans="15:15">
      <c r="O134">
        <v>6</v>
      </c>
    </row>
    <row r="135" spans="15:15">
      <c r="O135">
        <v>7</v>
      </c>
    </row>
    <row r="136" spans="15:15">
      <c r="O136">
        <v>8</v>
      </c>
    </row>
    <row r="137" spans="15:15">
      <c r="O137">
        <v>9</v>
      </c>
    </row>
    <row r="138" spans="15:15">
      <c r="O138">
        <v>10</v>
      </c>
    </row>
    <row r="139" spans="15:15">
      <c r="O139">
        <v>11</v>
      </c>
    </row>
    <row r="140" spans="15:15">
      <c r="O140">
        <v>12</v>
      </c>
    </row>
    <row r="141" spans="15:15">
      <c r="O141">
        <v>13</v>
      </c>
    </row>
    <row r="142" spans="15:15">
      <c r="O142">
        <v>14</v>
      </c>
    </row>
    <row r="143" spans="15:15">
      <c r="O143">
        <v>15</v>
      </c>
    </row>
    <row r="144" spans="15:15">
      <c r="O144">
        <v>16</v>
      </c>
    </row>
    <row r="145" spans="15:15">
      <c r="O145">
        <v>17</v>
      </c>
    </row>
    <row r="146" spans="15:15">
      <c r="O146">
        <v>18</v>
      </c>
    </row>
    <row r="147" spans="15:15">
      <c r="O147">
        <v>19</v>
      </c>
    </row>
    <row r="148" spans="15:15">
      <c r="O148">
        <v>20</v>
      </c>
    </row>
    <row r="149" spans="15:15">
      <c r="O149">
        <v>21</v>
      </c>
    </row>
    <row r="150" spans="15:15">
      <c r="O150">
        <v>22</v>
      </c>
    </row>
    <row r="151" spans="15:15">
      <c r="O151">
        <v>23</v>
      </c>
    </row>
    <row r="152" spans="15:15">
      <c r="O152">
        <v>24</v>
      </c>
    </row>
    <row r="153" spans="15:15">
      <c r="O153">
        <v>25</v>
      </c>
    </row>
    <row r="154" spans="15:15">
      <c r="O154">
        <v>26</v>
      </c>
    </row>
    <row r="155" spans="15:15">
      <c r="O155">
        <v>27</v>
      </c>
    </row>
    <row r="156" spans="15:15">
      <c r="O156">
        <v>28</v>
      </c>
    </row>
    <row r="157" spans="15:15">
      <c r="O157">
        <v>29</v>
      </c>
    </row>
    <row r="158" spans="15:15">
      <c r="O158">
        <v>30</v>
      </c>
    </row>
    <row r="159" spans="15:15">
      <c r="O159">
        <v>31</v>
      </c>
    </row>
    <row r="160" spans="15:15">
      <c r="O160">
        <v>32</v>
      </c>
    </row>
  </sheetData>
  <mergeCells count="7">
    <mergeCell ref="A1:A2"/>
    <mergeCell ref="N1:N2"/>
    <mergeCell ref="J1:M1"/>
    <mergeCell ref="D1:F1"/>
    <mergeCell ref="G1:I1"/>
    <mergeCell ref="B1:B2"/>
    <mergeCell ref="C1:C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/>
  <dimension ref="A1:Q4"/>
  <sheetViews>
    <sheetView zoomScale="80" zoomScaleNormal="8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B4" sqref="B4"/>
    </sheetView>
  </sheetViews>
  <sheetFormatPr defaultRowHeight="15"/>
  <cols>
    <col min="1" max="1" width="4.28515625" hidden="1" customWidth="1"/>
    <col min="2" max="2" width="8.28515625" customWidth="1"/>
    <col min="3" max="3" width="21.140625" customWidth="1"/>
    <col min="4" max="4" width="78.85546875" style="34" customWidth="1"/>
    <col min="5" max="5" width="11" customWidth="1"/>
    <col min="6" max="6" width="8.5703125" bestFit="1" customWidth="1"/>
    <col min="7" max="7" width="6" bestFit="1" customWidth="1"/>
    <col min="8" max="8" width="4.5703125" bestFit="1" customWidth="1"/>
    <col min="9" max="9" width="10.140625" customWidth="1"/>
    <col min="10" max="10" width="9.5703125" customWidth="1"/>
    <col min="11" max="11" width="6" bestFit="1" customWidth="1"/>
    <col min="13" max="13" width="9.5703125" customWidth="1"/>
  </cols>
  <sheetData>
    <row r="1" spans="1:17" s="2" customFormat="1" ht="93" customHeight="1">
      <c r="A1" s="62" t="s">
        <v>247</v>
      </c>
      <c r="B1" s="62" t="s">
        <v>247</v>
      </c>
      <c r="C1" s="63" t="s">
        <v>80</v>
      </c>
      <c r="D1" s="62" t="s">
        <v>71</v>
      </c>
      <c r="E1" s="60" t="s">
        <v>66</v>
      </c>
      <c r="F1" s="60"/>
      <c r="G1" s="60"/>
      <c r="H1" s="60"/>
      <c r="I1" s="60" t="s">
        <v>63</v>
      </c>
      <c r="J1" s="60"/>
      <c r="K1" s="60"/>
      <c r="L1" s="60"/>
      <c r="M1" s="60" t="s">
        <v>67</v>
      </c>
      <c r="N1" s="60"/>
      <c r="O1" s="60"/>
      <c r="P1" s="60"/>
      <c r="Q1" s="61" t="s">
        <v>16</v>
      </c>
    </row>
    <row r="2" spans="1:17" s="2" customFormat="1" ht="183.75" customHeight="1">
      <c r="A2" s="62"/>
      <c r="B2" s="62"/>
      <c r="C2" s="63"/>
      <c r="D2" s="62"/>
      <c r="E2" s="15" t="s">
        <v>59</v>
      </c>
      <c r="F2" s="15" t="s">
        <v>9</v>
      </c>
      <c r="G2" s="16" t="s">
        <v>61</v>
      </c>
      <c r="H2" s="16" t="s">
        <v>62</v>
      </c>
      <c r="I2" s="15" t="s">
        <v>60</v>
      </c>
      <c r="J2" s="15" t="s">
        <v>9</v>
      </c>
      <c r="K2" s="16" t="s">
        <v>64</v>
      </c>
      <c r="L2" s="16" t="s">
        <v>65</v>
      </c>
      <c r="M2" s="15" t="s">
        <v>68</v>
      </c>
      <c r="N2" s="15" t="s">
        <v>9</v>
      </c>
      <c r="O2" s="15" t="s">
        <v>69</v>
      </c>
      <c r="P2" s="15" t="s">
        <v>70</v>
      </c>
      <c r="Q2" s="61"/>
    </row>
    <row r="3" spans="1:17">
      <c r="A3" s="62"/>
      <c r="B3" s="62"/>
      <c r="C3" s="63"/>
      <c r="D3" s="62"/>
      <c r="E3" s="19"/>
      <c r="F3" s="19"/>
      <c r="G3" s="19">
        <v>100</v>
      </c>
      <c r="H3" s="19">
        <f>G3*0.4</f>
        <v>40</v>
      </c>
      <c r="I3" s="19"/>
      <c r="J3" s="19"/>
      <c r="K3" s="19">
        <v>100</v>
      </c>
      <c r="L3" s="19">
        <f>K3*0.4</f>
        <v>40</v>
      </c>
      <c r="M3" s="19"/>
      <c r="N3" s="19"/>
      <c r="O3" s="19">
        <v>100</v>
      </c>
      <c r="P3" s="19">
        <f>O3*0.2</f>
        <v>20</v>
      </c>
      <c r="Q3" s="19">
        <f>H3+L3+P3</f>
        <v>100</v>
      </c>
    </row>
    <row r="4" spans="1:17">
      <c r="A4" s="7"/>
      <c r="B4" s="7">
        <v>55</v>
      </c>
      <c r="C4" s="7" t="s">
        <v>201</v>
      </c>
      <c r="D4" s="20" t="s">
        <v>137</v>
      </c>
      <c r="E4" s="7">
        <v>50</v>
      </c>
      <c r="F4" s="7">
        <v>53</v>
      </c>
      <c r="G4" s="14">
        <v>94</v>
      </c>
      <c r="H4" s="14">
        <f t="shared" ref="H4" si="0">G4*0.4</f>
        <v>37.6</v>
      </c>
      <c r="I4" s="7">
        <v>52</v>
      </c>
      <c r="J4" s="7">
        <v>53</v>
      </c>
      <c r="K4" s="14">
        <v>98</v>
      </c>
      <c r="L4" s="14">
        <f t="shared" ref="L4" si="1">K4*0.4</f>
        <v>39.200000000000003</v>
      </c>
      <c r="M4" s="7">
        <v>51</v>
      </c>
      <c r="N4" s="7">
        <v>53</v>
      </c>
      <c r="O4" s="14">
        <v>96.1</v>
      </c>
      <c r="P4" s="14">
        <f t="shared" ref="P4" si="2">O4*0.2</f>
        <v>19.22</v>
      </c>
      <c r="Q4" s="14">
        <f t="shared" ref="Q4" si="3">H4+L4+P4</f>
        <v>96.02000000000001</v>
      </c>
    </row>
  </sheetData>
  <mergeCells count="8">
    <mergeCell ref="I1:L1"/>
    <mergeCell ref="M1:P1"/>
    <mergeCell ref="Q1:Q2"/>
    <mergeCell ref="D1:D3"/>
    <mergeCell ref="A1:A3"/>
    <mergeCell ref="B1:B3"/>
    <mergeCell ref="C1:C3"/>
    <mergeCell ref="E1:H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1:Q4"/>
  <sheetViews>
    <sheetView topLeftCell="B1" zoomScale="70" zoomScaleNormal="70" workbookViewId="0">
      <selection activeCell="B4" sqref="B4"/>
    </sheetView>
  </sheetViews>
  <sheetFormatPr defaultColWidth="23" defaultRowHeight="33" customHeight="1"/>
  <cols>
    <col min="1" max="1" width="3.140625" hidden="1" customWidth="1"/>
    <col min="2" max="2" width="9.5703125" customWidth="1"/>
    <col min="3" max="3" width="15" customWidth="1"/>
    <col min="4" max="4" width="76.140625" style="34" customWidth="1"/>
    <col min="5" max="6" width="8.5703125" bestFit="1" customWidth="1"/>
    <col min="7" max="7" width="8.28515625" bestFit="1" customWidth="1"/>
    <col min="8" max="8" width="5" bestFit="1" customWidth="1"/>
    <col min="9" max="10" width="8.5703125" bestFit="1" customWidth="1"/>
    <col min="11" max="11" width="6" bestFit="1" customWidth="1"/>
    <col min="12" max="12" width="5" bestFit="1" customWidth="1"/>
    <col min="13" max="13" width="9" customWidth="1"/>
    <col min="14" max="14" width="8.5703125" bestFit="1" customWidth="1"/>
    <col min="15" max="15" width="6" bestFit="1" customWidth="1"/>
    <col min="16" max="16" width="5.7109375" bestFit="1" customWidth="1"/>
    <col min="17" max="17" width="6" bestFit="1" customWidth="1"/>
  </cols>
  <sheetData>
    <row r="1" spans="1:17" ht="87.75" customHeight="1">
      <c r="A1" s="64"/>
      <c r="B1" s="63" t="s">
        <v>247</v>
      </c>
      <c r="C1" s="63" t="s">
        <v>80</v>
      </c>
      <c r="D1" s="62" t="s">
        <v>71</v>
      </c>
      <c r="E1" s="60" t="s">
        <v>72</v>
      </c>
      <c r="F1" s="60"/>
      <c r="G1" s="60"/>
      <c r="H1" s="60"/>
      <c r="I1" s="60" t="s">
        <v>74</v>
      </c>
      <c r="J1" s="60"/>
      <c r="K1" s="60"/>
      <c r="L1" s="60"/>
      <c r="M1" s="60" t="s">
        <v>76</v>
      </c>
      <c r="N1" s="60"/>
      <c r="O1" s="60"/>
      <c r="P1" s="60"/>
      <c r="Q1" s="61" t="s">
        <v>16</v>
      </c>
    </row>
    <row r="2" spans="1:17" ht="204.75" customHeight="1">
      <c r="A2" s="64"/>
      <c r="B2" s="63"/>
      <c r="C2" s="63"/>
      <c r="D2" s="62"/>
      <c r="E2" s="26" t="s">
        <v>78</v>
      </c>
      <c r="F2" s="26" t="s">
        <v>9</v>
      </c>
      <c r="G2" s="27" t="s">
        <v>73</v>
      </c>
      <c r="H2" s="27" t="s">
        <v>234</v>
      </c>
      <c r="I2" s="26" t="s">
        <v>75</v>
      </c>
      <c r="J2" s="26" t="s">
        <v>9</v>
      </c>
      <c r="K2" s="27" t="s">
        <v>235</v>
      </c>
      <c r="L2" s="27" t="s">
        <v>236</v>
      </c>
      <c r="M2" s="26" t="s">
        <v>77</v>
      </c>
      <c r="N2" s="26" t="s">
        <v>9</v>
      </c>
      <c r="O2" s="26" t="s">
        <v>237</v>
      </c>
      <c r="P2" s="26" t="s">
        <v>238</v>
      </c>
      <c r="Q2" s="61"/>
    </row>
    <row r="3" spans="1:17" ht="20.25" customHeight="1">
      <c r="A3" s="64"/>
      <c r="B3" s="63"/>
      <c r="C3" s="63"/>
      <c r="D3" s="62"/>
      <c r="E3" s="19"/>
      <c r="F3" s="19"/>
      <c r="G3" s="19">
        <v>100</v>
      </c>
      <c r="H3" s="19">
        <f>G3*0.3</f>
        <v>30</v>
      </c>
      <c r="I3" s="19"/>
      <c r="J3" s="19"/>
      <c r="K3" s="19">
        <v>100</v>
      </c>
      <c r="L3" s="19">
        <f>K3*0.2</f>
        <v>20</v>
      </c>
      <c r="M3" s="19"/>
      <c r="N3" s="19"/>
      <c r="O3" s="19">
        <v>100</v>
      </c>
      <c r="P3" s="19">
        <f>O3*0.5</f>
        <v>50</v>
      </c>
      <c r="Q3" s="19">
        <f>H3+L3+P3</f>
        <v>100</v>
      </c>
    </row>
    <row r="4" spans="1:17" ht="18" customHeight="1">
      <c r="B4" s="7">
        <v>55</v>
      </c>
      <c r="C4" s="7" t="s">
        <v>201</v>
      </c>
      <c r="D4" s="20" t="s">
        <v>137</v>
      </c>
      <c r="E4" s="7">
        <v>52</v>
      </c>
      <c r="F4" s="7">
        <v>53</v>
      </c>
      <c r="G4" s="14">
        <v>98</v>
      </c>
      <c r="H4" s="14">
        <f t="shared" ref="H4" si="0">G4*0.3</f>
        <v>29.4</v>
      </c>
      <c r="I4" s="7">
        <v>49</v>
      </c>
      <c r="J4" s="7">
        <v>53</v>
      </c>
      <c r="K4" s="14">
        <v>92.2</v>
      </c>
      <c r="L4" s="14">
        <f t="shared" ref="L4" si="1">K4*0.2</f>
        <v>18.440000000000001</v>
      </c>
      <c r="M4" s="7">
        <v>50</v>
      </c>
      <c r="N4" s="7">
        <v>53</v>
      </c>
      <c r="O4" s="14">
        <v>94</v>
      </c>
      <c r="P4" s="14">
        <f t="shared" ref="P4" si="2">O4*0.5</f>
        <v>47</v>
      </c>
      <c r="Q4" s="14">
        <f t="shared" ref="Q4" si="3">H4+L4+P4</f>
        <v>94.84</v>
      </c>
    </row>
  </sheetData>
  <mergeCells count="8">
    <mergeCell ref="M1:P1"/>
    <mergeCell ref="Q1:Q2"/>
    <mergeCell ref="A1:A3"/>
    <mergeCell ref="B1:B3"/>
    <mergeCell ref="C1:C3"/>
    <mergeCell ref="D1:D3"/>
    <mergeCell ref="E1:H1"/>
    <mergeCell ref="I1:L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8"/>
  <dimension ref="A2:P384"/>
  <sheetViews>
    <sheetView zoomScale="90" zoomScaleNormal="90" workbookViewId="0">
      <pane ySplit="1" topLeftCell="A2" activePane="bottomLeft" state="frozen"/>
      <selection pane="bottomLeft" activeCell="A34" sqref="A34:A37"/>
    </sheetView>
  </sheetViews>
  <sheetFormatPr defaultRowHeight="15"/>
  <cols>
    <col min="1" max="1" width="9.140625" style="3"/>
    <col min="2" max="2" width="24.5703125" style="3" bestFit="1" customWidth="1"/>
    <col min="3" max="3" width="120.5703125" style="3" customWidth="1"/>
    <col min="4" max="4" width="14.140625" style="3" customWidth="1"/>
    <col min="5" max="5" width="6.85546875" style="4" customWidth="1"/>
    <col min="6" max="9" width="6.85546875" style="5" customWidth="1"/>
    <col min="10" max="13" width="6.85546875" style="3" customWidth="1"/>
    <col min="14" max="15" width="6.85546875" style="4" customWidth="1"/>
    <col min="16" max="16" width="9.140625" style="3"/>
    <col min="17" max="17" width="8.140625" style="3" customWidth="1"/>
    <col min="18" max="18" width="8.5703125" style="3" customWidth="1"/>
    <col min="19" max="21" width="9.140625" style="3"/>
    <col min="22" max="22" width="8.28515625" style="3" customWidth="1"/>
    <col min="23" max="23" width="8.140625" style="3" customWidth="1"/>
    <col min="24" max="16384" width="9.140625" style="3"/>
  </cols>
  <sheetData>
    <row r="2" spans="1:15" ht="57">
      <c r="A2" s="9" t="s">
        <v>79</v>
      </c>
      <c r="B2" s="9" t="s">
        <v>80</v>
      </c>
      <c r="C2" s="9" t="s">
        <v>71</v>
      </c>
      <c r="D2" s="10" t="s">
        <v>81</v>
      </c>
      <c r="E2" s="11" t="s">
        <v>82</v>
      </c>
      <c r="F2" s="12" t="s">
        <v>83</v>
      </c>
      <c r="G2" s="12" t="s">
        <v>84</v>
      </c>
      <c r="H2" s="12" t="s">
        <v>85</v>
      </c>
      <c r="I2" s="12" t="s">
        <v>86</v>
      </c>
      <c r="N2" s="3"/>
      <c r="O2" s="3"/>
    </row>
    <row r="3" spans="1:15" hidden="1">
      <c r="A3" s="7">
        <v>1</v>
      </c>
      <c r="B3" s="6" t="s">
        <v>178</v>
      </c>
      <c r="C3" s="6" t="s">
        <v>93</v>
      </c>
      <c r="D3" s="8">
        <v>98.789999999999992</v>
      </c>
      <c r="E3" s="8">
        <v>100</v>
      </c>
      <c r="F3" s="8">
        <v>99.95</v>
      </c>
      <c r="G3" s="8">
        <v>94</v>
      </c>
      <c r="H3" s="8">
        <v>100</v>
      </c>
      <c r="I3" s="8">
        <v>100</v>
      </c>
      <c r="N3" s="3"/>
      <c r="O3" s="3"/>
    </row>
    <row r="4" spans="1:15" hidden="1">
      <c r="A4" s="7">
        <v>2</v>
      </c>
      <c r="B4" s="6" t="s">
        <v>178</v>
      </c>
      <c r="C4" s="6" t="s">
        <v>103</v>
      </c>
      <c r="D4" s="8">
        <v>98.612000000000009</v>
      </c>
      <c r="E4" s="8">
        <v>99.1</v>
      </c>
      <c r="F4" s="8">
        <v>100</v>
      </c>
      <c r="G4" s="8">
        <v>94</v>
      </c>
      <c r="H4" s="8">
        <v>99.960000000000008</v>
      </c>
      <c r="I4" s="8">
        <v>100</v>
      </c>
      <c r="N4" s="3"/>
      <c r="O4" s="3"/>
    </row>
    <row r="5" spans="1:15" hidden="1">
      <c r="A5" s="65">
        <v>3</v>
      </c>
      <c r="B5" s="6" t="s">
        <v>178</v>
      </c>
      <c r="C5" s="6" t="s">
        <v>91</v>
      </c>
      <c r="D5" s="8">
        <v>98.517226093776046</v>
      </c>
      <c r="E5" s="8">
        <v>99.718367346938777</v>
      </c>
      <c r="F5" s="8">
        <v>99.85</v>
      </c>
      <c r="G5" s="8">
        <v>93.4</v>
      </c>
      <c r="H5" s="8">
        <v>99.647763121941537</v>
      </c>
      <c r="I5" s="8">
        <v>99.97</v>
      </c>
      <c r="N5" s="3"/>
      <c r="O5" s="3"/>
    </row>
    <row r="6" spans="1:15" hidden="1">
      <c r="A6" s="66"/>
      <c r="B6" s="6" t="s">
        <v>216</v>
      </c>
      <c r="C6" s="6" t="s">
        <v>155</v>
      </c>
      <c r="D6" s="8">
        <v>98.465999999999994</v>
      </c>
      <c r="E6" s="8">
        <v>100</v>
      </c>
      <c r="F6" s="8">
        <v>99.5</v>
      </c>
      <c r="G6" s="8">
        <v>93.4</v>
      </c>
      <c r="H6" s="8">
        <v>100</v>
      </c>
      <c r="I6" s="8">
        <v>99.429999999999993</v>
      </c>
      <c r="N6" s="3"/>
      <c r="O6" s="3"/>
    </row>
    <row r="7" spans="1:15" hidden="1">
      <c r="A7" s="65">
        <v>4</v>
      </c>
      <c r="B7" s="6" t="s">
        <v>177</v>
      </c>
      <c r="C7" s="6" t="s">
        <v>89</v>
      </c>
      <c r="D7" s="8">
        <v>98.335918367346935</v>
      </c>
      <c r="E7" s="8">
        <v>99.1</v>
      </c>
      <c r="F7" s="8">
        <v>98.979591836734699</v>
      </c>
      <c r="G7" s="8">
        <v>94</v>
      </c>
      <c r="H7" s="8">
        <v>99.78</v>
      </c>
      <c r="I7" s="8">
        <v>99.82</v>
      </c>
      <c r="N7" s="3"/>
      <c r="O7" s="3"/>
    </row>
    <row r="8" spans="1:15" hidden="1">
      <c r="A8" s="66"/>
      <c r="B8" s="6" t="s">
        <v>231</v>
      </c>
      <c r="C8" s="6" t="s">
        <v>173</v>
      </c>
      <c r="D8" s="8">
        <v>98.336787878787888</v>
      </c>
      <c r="E8" s="8">
        <v>96.3</v>
      </c>
      <c r="F8" s="8">
        <v>99.5</v>
      </c>
      <c r="G8" s="8">
        <v>100</v>
      </c>
      <c r="H8" s="8">
        <v>99.393939393939405</v>
      </c>
      <c r="I8" s="8">
        <v>96.49</v>
      </c>
      <c r="N8" s="3"/>
      <c r="O8" s="3"/>
    </row>
    <row r="9" spans="1:15" hidden="1">
      <c r="A9" s="65">
        <v>5</v>
      </c>
      <c r="B9" s="6" t="s">
        <v>178</v>
      </c>
      <c r="C9" s="6" t="s">
        <v>92</v>
      </c>
      <c r="D9" s="8">
        <v>98.183164414726448</v>
      </c>
      <c r="E9" s="8">
        <v>98.300000000000011</v>
      </c>
      <c r="F9" s="8">
        <v>99.5</v>
      </c>
      <c r="G9" s="8">
        <v>94</v>
      </c>
      <c r="H9" s="8">
        <v>99.353224671034809</v>
      </c>
      <c r="I9" s="8">
        <v>99.762597402597407</v>
      </c>
      <c r="N9" s="3"/>
      <c r="O9" s="3"/>
    </row>
    <row r="10" spans="1:15" hidden="1">
      <c r="A10" s="66"/>
      <c r="B10" s="6" t="s">
        <v>212</v>
      </c>
      <c r="C10" s="6" t="s">
        <v>148</v>
      </c>
      <c r="D10" s="8">
        <v>98.152370370370377</v>
      </c>
      <c r="E10" s="8">
        <v>99.651851851851845</v>
      </c>
      <c r="F10" s="8">
        <v>98</v>
      </c>
      <c r="G10" s="8">
        <v>94</v>
      </c>
      <c r="H10" s="8">
        <v>99.78</v>
      </c>
      <c r="I10" s="8">
        <v>99.33</v>
      </c>
      <c r="N10" s="3"/>
      <c r="O10" s="3"/>
    </row>
    <row r="11" spans="1:15" hidden="1">
      <c r="A11" s="7">
        <v>6</v>
      </c>
      <c r="B11" s="6" t="s">
        <v>197</v>
      </c>
      <c r="C11" s="6" t="s">
        <v>132</v>
      </c>
      <c r="D11" s="8">
        <v>98.144943836663131</v>
      </c>
      <c r="E11" s="8">
        <v>94.470776417019934</v>
      </c>
      <c r="F11" s="8">
        <v>99.034749034749041</v>
      </c>
      <c r="G11" s="8">
        <v>98.235294117647058</v>
      </c>
      <c r="H11" s="8">
        <v>99.613899613899619</v>
      </c>
      <c r="I11" s="8">
        <v>99.37</v>
      </c>
      <c r="N11" s="3"/>
      <c r="O11" s="3"/>
    </row>
    <row r="12" spans="1:15" hidden="1">
      <c r="A12" s="7">
        <v>7</v>
      </c>
      <c r="B12" s="6" t="s">
        <v>176</v>
      </c>
      <c r="C12" s="6" t="s">
        <v>88</v>
      </c>
      <c r="D12" s="8">
        <v>97.603383652533736</v>
      </c>
      <c r="E12" s="8">
        <v>97.577687493437907</v>
      </c>
      <c r="F12" s="8">
        <v>99.519230769230774</v>
      </c>
      <c r="G12" s="8">
        <v>93.1</v>
      </c>
      <c r="H12" s="8">
        <v>98.800000000000011</v>
      </c>
      <c r="I12" s="8">
        <v>99.02000000000001</v>
      </c>
      <c r="N12" s="3"/>
      <c r="O12" s="3"/>
    </row>
    <row r="13" spans="1:15" hidden="1">
      <c r="A13" s="65">
        <v>8</v>
      </c>
      <c r="B13" s="6" t="s">
        <v>187</v>
      </c>
      <c r="C13" s="6" t="s">
        <v>120</v>
      </c>
      <c r="D13" s="8">
        <v>96.903852448021468</v>
      </c>
      <c r="E13" s="8">
        <v>93.599262240107322</v>
      </c>
      <c r="F13" s="8">
        <v>98.5</v>
      </c>
      <c r="G13" s="8">
        <v>94</v>
      </c>
      <c r="H13" s="8">
        <v>98.800000000000011</v>
      </c>
      <c r="I13" s="8">
        <v>99.62</v>
      </c>
      <c r="N13" s="3"/>
      <c r="O13" s="3"/>
    </row>
    <row r="14" spans="1:15" hidden="1">
      <c r="A14" s="66"/>
      <c r="B14" s="6" t="s">
        <v>122</v>
      </c>
      <c r="C14" s="6" t="s">
        <v>123</v>
      </c>
      <c r="D14" s="8">
        <v>96.912000000000006</v>
      </c>
      <c r="E14" s="8">
        <v>93.1</v>
      </c>
      <c r="F14" s="8">
        <v>99.5</v>
      </c>
      <c r="G14" s="8">
        <v>94</v>
      </c>
      <c r="H14" s="8">
        <v>99.179999999999993</v>
      </c>
      <c r="I14" s="8">
        <v>98.78</v>
      </c>
      <c r="N14" s="3"/>
      <c r="O14" s="3"/>
    </row>
    <row r="15" spans="1:15" hidden="1">
      <c r="A15" s="7">
        <v>9</v>
      </c>
      <c r="B15" s="6" t="s">
        <v>189</v>
      </c>
      <c r="C15" s="6" t="s">
        <v>121</v>
      </c>
      <c r="D15" s="8">
        <v>96.709573416626043</v>
      </c>
      <c r="E15" s="8">
        <v>94.477867083130235</v>
      </c>
      <c r="F15" s="8">
        <v>99</v>
      </c>
      <c r="G15" s="8">
        <v>92</v>
      </c>
      <c r="H15" s="8">
        <v>99.039999999999992</v>
      </c>
      <c r="I15" s="8">
        <v>99.03</v>
      </c>
      <c r="N15" s="3"/>
      <c r="O15" s="3"/>
    </row>
    <row r="16" spans="1:15" hidden="1">
      <c r="A16" s="7">
        <v>10</v>
      </c>
      <c r="B16" s="6" t="s">
        <v>190</v>
      </c>
      <c r="C16" s="6" t="s">
        <v>254</v>
      </c>
      <c r="D16" s="8">
        <v>95.572649677925853</v>
      </c>
      <c r="E16" s="8">
        <v>98.16615905245348</v>
      </c>
      <c r="F16" s="8">
        <v>99.95</v>
      </c>
      <c r="G16" s="8">
        <v>80</v>
      </c>
      <c r="H16" s="8">
        <v>99.882363112391943</v>
      </c>
      <c r="I16" s="8">
        <v>99.864726224783851</v>
      </c>
      <c r="M16"/>
      <c r="N16"/>
      <c r="O16" s="3"/>
    </row>
    <row r="17" spans="1:16" hidden="1">
      <c r="A17" s="7">
        <v>11</v>
      </c>
      <c r="B17" s="6" t="s">
        <v>179</v>
      </c>
      <c r="C17" s="6" t="s">
        <v>111</v>
      </c>
      <c r="D17" s="8">
        <v>94.910516124538546</v>
      </c>
      <c r="E17" s="8">
        <v>97.53387755102041</v>
      </c>
      <c r="F17" s="8">
        <v>100</v>
      </c>
      <c r="G17" s="8">
        <v>77.599999999999994</v>
      </c>
      <c r="H17" s="8">
        <v>99.658703071672363</v>
      </c>
      <c r="I17" s="8">
        <v>99.759999999999991</v>
      </c>
      <c r="M17"/>
      <c r="N17"/>
      <c r="O17" s="3"/>
      <c r="P17" s="4"/>
    </row>
    <row r="18" spans="1:16" hidden="1">
      <c r="A18" s="7">
        <v>12</v>
      </c>
      <c r="B18" s="6" t="s">
        <v>199</v>
      </c>
      <c r="C18" s="6" t="s">
        <v>134</v>
      </c>
      <c r="D18" s="8">
        <v>94.647163763066203</v>
      </c>
      <c r="E18" s="8">
        <v>90</v>
      </c>
      <c r="F18" s="8">
        <v>98.954703832752614</v>
      </c>
      <c r="G18" s="8">
        <v>86</v>
      </c>
      <c r="H18" s="8">
        <v>98.815331010452965</v>
      </c>
      <c r="I18" s="8">
        <v>99.465783972125436</v>
      </c>
      <c r="M18"/>
      <c r="N18"/>
      <c r="O18" s="3"/>
      <c r="P18" s="4"/>
    </row>
    <row r="19" spans="1:16" hidden="1">
      <c r="A19" s="7">
        <v>13</v>
      </c>
      <c r="B19" s="6" t="s">
        <v>222</v>
      </c>
      <c r="C19" s="6" t="s">
        <v>162</v>
      </c>
      <c r="D19" s="8">
        <v>94.523957446808524</v>
      </c>
      <c r="E19" s="8">
        <v>85.92978723404255</v>
      </c>
      <c r="F19" s="8">
        <v>100</v>
      </c>
      <c r="G19" s="8">
        <v>88</v>
      </c>
      <c r="H19" s="8">
        <v>99.04000000000002</v>
      </c>
      <c r="I19" s="8">
        <v>99.65</v>
      </c>
      <c r="M19"/>
      <c r="N19"/>
      <c r="O19" s="3"/>
      <c r="P19" s="4"/>
    </row>
    <row r="20" spans="1:16" hidden="1">
      <c r="A20" s="7">
        <v>14</v>
      </c>
      <c r="B20" s="6" t="s">
        <v>178</v>
      </c>
      <c r="C20" s="6" t="s">
        <v>104</v>
      </c>
      <c r="D20" s="8">
        <v>94.352739048007933</v>
      </c>
      <c r="E20" s="8">
        <v>94.947830261136716</v>
      </c>
      <c r="F20" s="8">
        <v>99.5</v>
      </c>
      <c r="G20" s="8">
        <v>78</v>
      </c>
      <c r="H20" s="8">
        <v>99.780000000000015</v>
      </c>
      <c r="I20" s="8">
        <v>99.535864978902964</v>
      </c>
      <c r="M20"/>
      <c r="N20"/>
      <c r="O20" s="3"/>
      <c r="P20" s="4"/>
    </row>
    <row r="21" spans="1:16" hidden="1">
      <c r="A21" s="7">
        <v>15</v>
      </c>
      <c r="B21" s="6" t="s">
        <v>230</v>
      </c>
      <c r="C21" s="6" t="s">
        <v>171</v>
      </c>
      <c r="D21" s="8">
        <v>94.14082656647679</v>
      </c>
      <c r="E21" s="8">
        <v>93.621621621621614</v>
      </c>
      <c r="F21" s="8">
        <v>100</v>
      </c>
      <c r="G21" s="8">
        <v>78</v>
      </c>
      <c r="H21" s="8">
        <v>99.441255605381158</v>
      </c>
      <c r="I21" s="8">
        <v>99.641255605381161</v>
      </c>
      <c r="M21"/>
      <c r="N21"/>
      <c r="O21" s="3"/>
      <c r="P21" s="4"/>
    </row>
    <row r="22" spans="1:16" hidden="1">
      <c r="A22" s="7">
        <v>16</v>
      </c>
      <c r="B22" s="6" t="s">
        <v>196</v>
      </c>
      <c r="C22" s="6" t="s">
        <v>131</v>
      </c>
      <c r="D22" s="8">
        <v>93.679999999999993</v>
      </c>
      <c r="E22" s="8">
        <v>96.4</v>
      </c>
      <c r="F22" s="8">
        <v>100</v>
      </c>
      <c r="G22" s="8">
        <v>72</v>
      </c>
      <c r="H22" s="8">
        <v>100</v>
      </c>
      <c r="I22" s="8">
        <v>100</v>
      </c>
      <c r="M22"/>
      <c r="N22"/>
      <c r="O22" s="3"/>
      <c r="P22" s="4"/>
    </row>
    <row r="23" spans="1:16" hidden="1">
      <c r="A23" s="7">
        <v>17</v>
      </c>
      <c r="B23" s="6" t="s">
        <v>232</v>
      </c>
      <c r="C23" s="6" t="s">
        <v>174</v>
      </c>
      <c r="D23" s="8">
        <v>93.41537340786995</v>
      </c>
      <c r="E23" s="8">
        <v>97.191539528432742</v>
      </c>
      <c r="F23" s="8">
        <v>98.5</v>
      </c>
      <c r="G23" s="8">
        <v>72</v>
      </c>
      <c r="H23" s="8">
        <v>99.56</v>
      </c>
      <c r="I23" s="8">
        <v>99.825327510917035</v>
      </c>
      <c r="M23"/>
      <c r="N23"/>
      <c r="O23" s="3"/>
      <c r="P23" s="4"/>
    </row>
    <row r="24" spans="1:16" hidden="1">
      <c r="A24" s="7">
        <v>18</v>
      </c>
      <c r="B24" s="6" t="s">
        <v>200</v>
      </c>
      <c r="C24" s="6" t="s">
        <v>135</v>
      </c>
      <c r="D24" s="8">
        <v>93.027956989247315</v>
      </c>
      <c r="E24" s="8">
        <v>100</v>
      </c>
      <c r="F24" s="8">
        <v>100</v>
      </c>
      <c r="G24" s="8">
        <v>66</v>
      </c>
      <c r="H24" s="8">
        <v>99.569892473118273</v>
      </c>
      <c r="I24" s="8">
        <v>99.569892473118273</v>
      </c>
      <c r="M24"/>
      <c r="N24"/>
      <c r="O24" s="3"/>
      <c r="P24" s="4"/>
    </row>
    <row r="25" spans="1:16" hidden="1">
      <c r="A25" s="7">
        <v>19</v>
      </c>
      <c r="B25" s="6" t="s">
        <v>178</v>
      </c>
      <c r="C25" s="6" t="s">
        <v>99</v>
      </c>
      <c r="D25" s="8">
        <v>92.930821099584705</v>
      </c>
      <c r="E25" s="8">
        <v>98.902472527472526</v>
      </c>
      <c r="F25" s="8">
        <v>98.5</v>
      </c>
      <c r="G25" s="8">
        <v>69.599999999999994</v>
      </c>
      <c r="H25" s="8">
        <v>99.004665629860028</v>
      </c>
      <c r="I25" s="8">
        <v>98.646967340590976</v>
      </c>
      <c r="M25"/>
      <c r="N25"/>
      <c r="O25" s="3"/>
      <c r="P25" s="4"/>
    </row>
    <row r="26" spans="1:16" hidden="1">
      <c r="A26" s="65">
        <v>20</v>
      </c>
      <c r="B26" s="6" t="s">
        <v>186</v>
      </c>
      <c r="C26" s="6" t="s">
        <v>119</v>
      </c>
      <c r="D26" s="8">
        <v>92.689904407859814</v>
      </c>
      <c r="E26" s="8">
        <v>94.857142857142861</v>
      </c>
      <c r="F26" s="8">
        <v>99.5</v>
      </c>
      <c r="G26" s="8">
        <v>72</v>
      </c>
      <c r="H26" s="8">
        <v>98.6</v>
      </c>
      <c r="I26" s="8">
        <v>98.492379182156128</v>
      </c>
      <c r="M26"/>
      <c r="N26"/>
      <c r="O26" s="3"/>
      <c r="P26" s="4"/>
    </row>
    <row r="27" spans="1:16" hidden="1">
      <c r="A27" s="66"/>
      <c r="B27" s="6" t="s">
        <v>220</v>
      </c>
      <c r="C27" s="6" t="s">
        <v>158</v>
      </c>
      <c r="D27" s="8">
        <v>92.652666666666661</v>
      </c>
      <c r="E27" s="8">
        <v>91.583333333333329</v>
      </c>
      <c r="F27" s="8">
        <v>100</v>
      </c>
      <c r="G27" s="8">
        <v>72</v>
      </c>
      <c r="H27" s="8">
        <v>99.679999999999993</v>
      </c>
      <c r="I27" s="8">
        <v>100</v>
      </c>
      <c r="M27"/>
      <c r="N27"/>
      <c r="O27" s="3"/>
      <c r="P27" s="4"/>
    </row>
    <row r="28" spans="1:16" hidden="1">
      <c r="A28" s="7">
        <v>21</v>
      </c>
      <c r="B28" s="6" t="s">
        <v>182</v>
      </c>
      <c r="C28" s="6" t="s">
        <v>115</v>
      </c>
      <c r="D28" s="8">
        <v>92.579110092424486</v>
      </c>
      <c r="E28" s="8">
        <v>91.542901455499873</v>
      </c>
      <c r="F28" s="8">
        <v>99.95</v>
      </c>
      <c r="G28" s="8">
        <v>72</v>
      </c>
      <c r="H28" s="8">
        <v>99.602649006622528</v>
      </c>
      <c r="I28" s="8">
        <v>99.800000000000011</v>
      </c>
      <c r="M28"/>
      <c r="N28"/>
      <c r="O28" s="3"/>
      <c r="P28" s="4"/>
    </row>
    <row r="29" spans="1:16" hidden="1">
      <c r="A29" s="7">
        <v>22</v>
      </c>
      <c r="B29" s="6" t="s">
        <v>178</v>
      </c>
      <c r="C29" s="6" t="s">
        <v>102</v>
      </c>
      <c r="D29" s="8">
        <v>92.533467288705651</v>
      </c>
      <c r="E29" s="8">
        <v>88</v>
      </c>
      <c r="F29" s="8">
        <v>99.506346967559949</v>
      </c>
      <c r="G29" s="8">
        <v>77.42307692307692</v>
      </c>
      <c r="H29" s="8">
        <v>98.997912552891393</v>
      </c>
      <c r="I29" s="8">
        <v>98.740000000000009</v>
      </c>
      <c r="M29"/>
      <c r="N29"/>
      <c r="O29" s="3"/>
      <c r="P29" s="4"/>
    </row>
    <row r="30" spans="1:16" hidden="1">
      <c r="A30" s="7">
        <v>23</v>
      </c>
      <c r="B30" s="6" t="s">
        <v>204</v>
      </c>
      <c r="C30" s="6" t="s">
        <v>141</v>
      </c>
      <c r="D30" s="8">
        <v>91.999961593172117</v>
      </c>
      <c r="E30" s="8">
        <v>94.825000000000003</v>
      </c>
      <c r="F30" s="8">
        <v>99.95</v>
      </c>
      <c r="G30" s="8">
        <v>66</v>
      </c>
      <c r="H30" s="8">
        <v>99.423954480796596</v>
      </c>
      <c r="I30" s="8">
        <v>99.80085348506401</v>
      </c>
      <c r="M30"/>
      <c r="N30"/>
      <c r="O30" s="3"/>
      <c r="P30" s="4"/>
    </row>
    <row r="31" spans="1:16" hidden="1">
      <c r="A31" s="7">
        <v>24</v>
      </c>
      <c r="B31" s="6" t="s">
        <v>219</v>
      </c>
      <c r="C31" s="6" t="s">
        <v>252</v>
      </c>
      <c r="D31" s="8">
        <v>91.910287104622881</v>
      </c>
      <c r="E31" s="8">
        <v>83.933333333333337</v>
      </c>
      <c r="F31" s="8">
        <v>95</v>
      </c>
      <c r="G31" s="8">
        <v>85.929999999999993</v>
      </c>
      <c r="H31" s="8">
        <v>97.648029197080291</v>
      </c>
      <c r="I31" s="8">
        <v>97.040072992700729</v>
      </c>
      <c r="M31"/>
      <c r="N31"/>
      <c r="O31" s="3"/>
      <c r="P31" s="4"/>
    </row>
    <row r="32" spans="1:16" hidden="1">
      <c r="A32" s="7">
        <v>25</v>
      </c>
      <c r="B32" s="6" t="s">
        <v>178</v>
      </c>
      <c r="C32" s="6" t="s">
        <v>109</v>
      </c>
      <c r="D32" s="8">
        <v>91.73359933182482</v>
      </c>
      <c r="E32" s="8">
        <v>98.797996659124038</v>
      </c>
      <c r="F32" s="8">
        <v>99.95</v>
      </c>
      <c r="G32" s="8">
        <v>60</v>
      </c>
      <c r="H32" s="8">
        <v>99.960000000000008</v>
      </c>
      <c r="I32" s="8">
        <v>99.960000000000008</v>
      </c>
      <c r="M32"/>
      <c r="N32"/>
      <c r="O32" s="3"/>
      <c r="P32" s="4"/>
    </row>
    <row r="33" spans="1:16" hidden="1">
      <c r="A33" s="7">
        <v>26</v>
      </c>
      <c r="B33" s="6" t="s">
        <v>230</v>
      </c>
      <c r="C33" s="6" t="s">
        <v>170</v>
      </c>
      <c r="D33" s="8">
        <v>91.507999999999996</v>
      </c>
      <c r="E33" s="8">
        <v>87.7</v>
      </c>
      <c r="F33" s="8">
        <v>100</v>
      </c>
      <c r="G33" s="8">
        <v>70</v>
      </c>
      <c r="H33" s="8">
        <v>99.84</v>
      </c>
      <c r="I33" s="8">
        <v>100</v>
      </c>
      <c r="M33"/>
      <c r="N33"/>
      <c r="O33" s="3"/>
      <c r="P33" s="4"/>
    </row>
    <row r="34" spans="1:16" hidden="1">
      <c r="A34" s="7">
        <v>28</v>
      </c>
      <c r="B34" s="6" t="s">
        <v>211</v>
      </c>
      <c r="C34" s="6" t="s">
        <v>146</v>
      </c>
      <c r="D34" s="8">
        <v>91.102000000000004</v>
      </c>
      <c r="E34" s="8">
        <v>97</v>
      </c>
      <c r="F34" s="8">
        <v>99</v>
      </c>
      <c r="G34" s="8">
        <v>60</v>
      </c>
      <c r="H34" s="8">
        <v>99.56</v>
      </c>
      <c r="I34" s="8">
        <v>99.95</v>
      </c>
      <c r="M34"/>
      <c r="N34"/>
      <c r="O34" s="3"/>
      <c r="P34" s="4"/>
    </row>
    <row r="35" spans="1:16" hidden="1">
      <c r="A35" s="7">
        <v>29</v>
      </c>
      <c r="B35" s="6" t="s">
        <v>231</v>
      </c>
      <c r="C35" s="6" t="s">
        <v>172</v>
      </c>
      <c r="D35" s="8">
        <v>90.854577833647596</v>
      </c>
      <c r="E35" s="8">
        <v>94.927927927927925</v>
      </c>
      <c r="F35" s="8">
        <v>99.5</v>
      </c>
      <c r="G35" s="8">
        <v>60</v>
      </c>
      <c r="H35" s="8">
        <v>99.844961240310084</v>
      </c>
      <c r="I35" s="8">
        <v>100</v>
      </c>
      <c r="M35"/>
      <c r="N35"/>
      <c r="O35" s="3"/>
      <c r="P35" s="4"/>
    </row>
    <row r="36" spans="1:16" hidden="1">
      <c r="A36" s="7">
        <v>30</v>
      </c>
      <c r="B36" s="6" t="s">
        <v>208</v>
      </c>
      <c r="C36" s="6" t="s">
        <v>144</v>
      </c>
      <c r="D36" s="8">
        <v>90.847272727272724</v>
      </c>
      <c r="E36" s="8">
        <v>95.13636363636364</v>
      </c>
      <c r="F36" s="8">
        <v>99.5</v>
      </c>
      <c r="G36" s="8">
        <v>60</v>
      </c>
      <c r="H36" s="8">
        <v>99.76</v>
      </c>
      <c r="I36" s="8">
        <v>99.84</v>
      </c>
      <c r="M36"/>
      <c r="N36"/>
      <c r="O36" s="3"/>
      <c r="P36" s="4"/>
    </row>
    <row r="37" spans="1:16" hidden="1">
      <c r="A37" s="7">
        <v>31</v>
      </c>
      <c r="B37" s="6" t="s">
        <v>210</v>
      </c>
      <c r="C37" s="6" t="s">
        <v>251</v>
      </c>
      <c r="D37" s="8">
        <v>90.72</v>
      </c>
      <c r="E37" s="8">
        <v>96.1</v>
      </c>
      <c r="F37" s="8">
        <v>99.5</v>
      </c>
      <c r="G37" s="8">
        <v>58</v>
      </c>
      <c r="H37" s="8">
        <v>100</v>
      </c>
      <c r="I37" s="8">
        <v>100</v>
      </c>
      <c r="M37"/>
      <c r="N37"/>
      <c r="O37" s="3"/>
      <c r="P37" s="4"/>
    </row>
    <row r="38" spans="1:16" hidden="1">
      <c r="A38" s="7">
        <v>32</v>
      </c>
      <c r="B38" s="6" t="s">
        <v>175</v>
      </c>
      <c r="C38" s="6" t="s">
        <v>87</v>
      </c>
      <c r="D38" s="8">
        <v>90.395930158622406</v>
      </c>
      <c r="E38" s="8">
        <v>94.469524210833555</v>
      </c>
      <c r="F38" s="8">
        <v>99.5</v>
      </c>
      <c r="G38" s="8">
        <v>60</v>
      </c>
      <c r="H38" s="8">
        <v>99.030126582278484</v>
      </c>
      <c r="I38" s="8">
        <v>98.97999999999999</v>
      </c>
      <c r="M38"/>
      <c r="N38"/>
      <c r="O38" s="3"/>
      <c r="P38" s="4"/>
    </row>
    <row r="39" spans="1:16" hidden="1">
      <c r="A39" s="7">
        <v>33</v>
      </c>
      <c r="B39" s="6" t="s">
        <v>220</v>
      </c>
      <c r="C39" s="6" t="s">
        <v>159</v>
      </c>
      <c r="D39" s="8">
        <v>90.347455412961693</v>
      </c>
      <c r="E39" s="8">
        <v>96.312731610263</v>
      </c>
      <c r="F39" s="8">
        <v>99.5</v>
      </c>
      <c r="G39" s="8">
        <v>57.272727272727266</v>
      </c>
      <c r="H39" s="8">
        <v>99.351818181818174</v>
      </c>
      <c r="I39" s="8">
        <v>99.3</v>
      </c>
      <c r="M39"/>
      <c r="N39"/>
      <c r="O39" s="3"/>
      <c r="P39" s="4"/>
    </row>
    <row r="40" spans="1:16" hidden="1">
      <c r="A40" s="7">
        <v>34</v>
      </c>
      <c r="B40" s="6" t="s">
        <v>178</v>
      </c>
      <c r="C40" s="6" t="s">
        <v>100</v>
      </c>
      <c r="D40" s="8">
        <v>90.083939393939389</v>
      </c>
      <c r="E40" s="8">
        <v>93.569696969696977</v>
      </c>
      <c r="F40" s="8">
        <v>98.95</v>
      </c>
      <c r="G40" s="8">
        <v>60</v>
      </c>
      <c r="H40" s="8">
        <v>99.38</v>
      </c>
      <c r="I40" s="8">
        <v>98.52</v>
      </c>
      <c r="M40"/>
      <c r="N40"/>
      <c r="O40" s="3"/>
      <c r="P40" s="4"/>
    </row>
    <row r="41" spans="1:16" hidden="1">
      <c r="A41" s="65">
        <v>35</v>
      </c>
      <c r="B41" s="6" t="s">
        <v>178</v>
      </c>
      <c r="C41" s="6" t="s">
        <v>90</v>
      </c>
      <c r="D41" s="8">
        <v>89.952945295404817</v>
      </c>
      <c r="E41" s="8">
        <v>92.8</v>
      </c>
      <c r="F41" s="8">
        <v>99</v>
      </c>
      <c r="G41" s="8">
        <v>60</v>
      </c>
      <c r="H41" s="8">
        <v>98.840000000000018</v>
      </c>
      <c r="I41" s="8">
        <v>99.124726477024069</v>
      </c>
      <c r="M41"/>
      <c r="N41"/>
      <c r="O41" s="3"/>
      <c r="P41" s="4"/>
    </row>
    <row r="42" spans="1:16" hidden="1">
      <c r="A42" s="66"/>
      <c r="B42" s="6" t="s">
        <v>215</v>
      </c>
      <c r="C42" s="6" t="s">
        <v>154</v>
      </c>
      <c r="D42" s="8">
        <v>90.048296296296286</v>
      </c>
      <c r="E42" s="8">
        <v>96.481481481481481</v>
      </c>
      <c r="F42" s="8">
        <v>100</v>
      </c>
      <c r="G42" s="8">
        <v>54</v>
      </c>
      <c r="H42" s="8">
        <v>99.76</v>
      </c>
      <c r="I42" s="8">
        <v>100</v>
      </c>
      <c r="M42"/>
      <c r="N42"/>
      <c r="O42" s="3"/>
      <c r="P42" s="4"/>
    </row>
    <row r="43" spans="1:16" hidden="1">
      <c r="A43" s="65">
        <v>36</v>
      </c>
      <c r="B43" s="6" t="s">
        <v>180</v>
      </c>
      <c r="C43" s="6" t="s">
        <v>112</v>
      </c>
      <c r="D43" s="8">
        <v>89.94577622425092</v>
      </c>
      <c r="E43" s="8">
        <v>96.742793438445617</v>
      </c>
      <c r="F43" s="8">
        <v>99.5</v>
      </c>
      <c r="G43" s="8">
        <v>55.230000000000004</v>
      </c>
      <c r="H43" s="8">
        <v>99.00608768280901</v>
      </c>
      <c r="I43" s="8">
        <v>99.25</v>
      </c>
      <c r="M43"/>
      <c r="N43"/>
      <c r="O43" s="3"/>
      <c r="P43" s="4"/>
    </row>
    <row r="44" spans="1:16" hidden="1">
      <c r="A44" s="66"/>
      <c r="B44" s="6" t="s">
        <v>202</v>
      </c>
      <c r="C44" s="6" t="s">
        <v>138</v>
      </c>
      <c r="D44" s="8">
        <v>89.896666666666675</v>
      </c>
      <c r="E44" s="8">
        <v>88.183333333333337</v>
      </c>
      <c r="F44" s="8">
        <v>97.5</v>
      </c>
      <c r="G44" s="8">
        <v>74</v>
      </c>
      <c r="H44" s="8">
        <v>95.800000000000011</v>
      </c>
      <c r="I44" s="8">
        <v>94</v>
      </c>
      <c r="M44"/>
      <c r="N44"/>
      <c r="O44" s="3"/>
      <c r="P44" s="4"/>
    </row>
    <row r="45" spans="1:16" hidden="1">
      <c r="A45" s="65">
        <v>37</v>
      </c>
      <c r="B45" s="6" t="s">
        <v>178</v>
      </c>
      <c r="C45" s="6" t="s">
        <v>248</v>
      </c>
      <c r="D45" s="8">
        <v>89.827518166599859</v>
      </c>
      <c r="E45" s="8">
        <v>96.357590832999307</v>
      </c>
      <c r="F45" s="8">
        <v>99.5</v>
      </c>
      <c r="G45" s="8">
        <v>54</v>
      </c>
      <c r="H45" s="8">
        <v>99.440000000000012</v>
      </c>
      <c r="I45" s="8">
        <v>99.84</v>
      </c>
      <c r="M45"/>
      <c r="N45"/>
      <c r="O45" s="3"/>
      <c r="P45" s="4"/>
    </row>
    <row r="46" spans="1:16" hidden="1">
      <c r="A46" s="66"/>
      <c r="B46" s="6" t="s">
        <v>181</v>
      </c>
      <c r="C46" s="6" t="s">
        <v>114</v>
      </c>
      <c r="D46" s="8">
        <v>89.813999999999993</v>
      </c>
      <c r="E46" s="8">
        <v>95.2</v>
      </c>
      <c r="F46" s="8">
        <v>98.5</v>
      </c>
      <c r="G46" s="8">
        <v>58</v>
      </c>
      <c r="H46" s="8">
        <v>99.240000000000009</v>
      </c>
      <c r="I46" s="8">
        <v>98.13</v>
      </c>
      <c r="M46"/>
      <c r="N46"/>
      <c r="O46" s="3"/>
      <c r="P46" s="4"/>
    </row>
    <row r="47" spans="1:16" hidden="1">
      <c r="A47" s="65">
        <v>38</v>
      </c>
      <c r="B47" s="6" t="s">
        <v>178</v>
      </c>
      <c r="C47" s="6" t="s">
        <v>106</v>
      </c>
      <c r="D47" s="8">
        <v>89.748729614823276</v>
      </c>
      <c r="E47" s="8">
        <v>92.379084967320267</v>
      </c>
      <c r="F47" s="8">
        <v>99.514563106796118</v>
      </c>
      <c r="G47" s="8">
        <v>60</v>
      </c>
      <c r="H47" s="8">
        <v>98.4</v>
      </c>
      <c r="I47" s="8">
        <v>98.45</v>
      </c>
      <c r="M47"/>
      <c r="N47"/>
      <c r="O47" s="3"/>
      <c r="P47" s="4"/>
    </row>
    <row r="48" spans="1:16" hidden="1">
      <c r="A48" s="66"/>
      <c r="B48" s="6" t="s">
        <v>180</v>
      </c>
      <c r="C48" s="6" t="s">
        <v>113</v>
      </c>
      <c r="D48" s="8">
        <v>89.667698685088311</v>
      </c>
      <c r="E48" s="8">
        <v>99.254907644916074</v>
      </c>
      <c r="F48" s="8">
        <v>99.45</v>
      </c>
      <c r="G48" s="8">
        <v>51.629999999999995</v>
      </c>
      <c r="H48" s="8">
        <v>99.001792890262749</v>
      </c>
      <c r="I48" s="8">
        <v>99.001792890262749</v>
      </c>
      <c r="M48"/>
      <c r="N48"/>
      <c r="O48" s="3"/>
      <c r="P48" s="4"/>
    </row>
    <row r="49" spans="1:16" hidden="1">
      <c r="A49" s="65">
        <v>39</v>
      </c>
      <c r="B49" s="6" t="s">
        <v>178</v>
      </c>
      <c r="C49" s="6" t="s">
        <v>98</v>
      </c>
      <c r="D49" s="8">
        <v>89.636790162532861</v>
      </c>
      <c r="E49" s="8">
        <v>98.730617479330959</v>
      </c>
      <c r="F49" s="8">
        <v>99.5</v>
      </c>
      <c r="G49" s="8">
        <v>50.8</v>
      </c>
      <c r="H49" s="8">
        <v>99.393333333333345</v>
      </c>
      <c r="I49" s="8">
        <v>99.759999999999991</v>
      </c>
      <c r="M49"/>
      <c r="N49"/>
      <c r="O49" s="3"/>
      <c r="P49" s="4"/>
    </row>
    <row r="50" spans="1:16" hidden="1">
      <c r="A50" s="66"/>
      <c r="B50" s="6" t="s">
        <v>202</v>
      </c>
      <c r="C50" s="6" t="s">
        <v>139</v>
      </c>
      <c r="D50" s="8">
        <v>89.565233644859816</v>
      </c>
      <c r="E50" s="8">
        <v>91.826168224299067</v>
      </c>
      <c r="F50" s="8">
        <v>100</v>
      </c>
      <c r="G50" s="8">
        <v>56</v>
      </c>
      <c r="H50" s="8">
        <v>100</v>
      </c>
      <c r="I50" s="8">
        <v>100</v>
      </c>
      <c r="M50"/>
      <c r="N50"/>
      <c r="O50" s="3"/>
      <c r="P50" s="4"/>
    </row>
    <row r="51" spans="1:16" hidden="1">
      <c r="A51" s="7">
        <v>40</v>
      </c>
      <c r="B51" s="6" t="s">
        <v>195</v>
      </c>
      <c r="C51" s="6" t="s">
        <v>130</v>
      </c>
      <c r="D51" s="8">
        <v>89.523636363636371</v>
      </c>
      <c r="E51" s="8">
        <v>96.618181818181824</v>
      </c>
      <c r="F51" s="8">
        <v>99.5</v>
      </c>
      <c r="G51" s="8">
        <v>52</v>
      </c>
      <c r="H51" s="8">
        <v>100</v>
      </c>
      <c r="I51" s="8">
        <v>99.5</v>
      </c>
      <c r="M51"/>
      <c r="N51"/>
      <c r="O51" s="3"/>
      <c r="P51" s="4"/>
    </row>
    <row r="52" spans="1:16" hidden="1">
      <c r="A52" s="65">
        <v>41</v>
      </c>
      <c r="B52" s="6" t="s">
        <v>212</v>
      </c>
      <c r="C52" s="6" t="s">
        <v>147</v>
      </c>
      <c r="D52" s="8">
        <v>89.394529505582142</v>
      </c>
      <c r="E52" s="8">
        <v>86.168102073365233</v>
      </c>
      <c r="F52" s="8">
        <v>99.95</v>
      </c>
      <c r="G52" s="8">
        <v>61.454545454545453</v>
      </c>
      <c r="H52" s="8">
        <v>99.399999999999991</v>
      </c>
      <c r="I52" s="8">
        <v>100</v>
      </c>
      <c r="M52"/>
      <c r="N52"/>
      <c r="O52" s="3"/>
      <c r="P52" s="4"/>
    </row>
    <row r="53" spans="1:16" hidden="1">
      <c r="A53" s="66"/>
      <c r="B53" s="6" t="s">
        <v>223</v>
      </c>
      <c r="C53" s="6" t="s">
        <v>163</v>
      </c>
      <c r="D53" s="8">
        <v>89.44</v>
      </c>
      <c r="E53" s="8">
        <v>93.7</v>
      </c>
      <c r="F53" s="8">
        <v>99.5</v>
      </c>
      <c r="G53" s="8">
        <v>54</v>
      </c>
      <c r="H53" s="8">
        <v>100</v>
      </c>
      <c r="I53" s="8">
        <v>100</v>
      </c>
      <c r="M53"/>
      <c r="N53"/>
      <c r="O53" s="3"/>
      <c r="P53" s="4"/>
    </row>
    <row r="54" spans="1:16" hidden="1">
      <c r="A54" s="7">
        <v>42</v>
      </c>
      <c r="B54" s="6" t="s">
        <v>178</v>
      </c>
      <c r="C54" s="6" t="s">
        <v>94</v>
      </c>
      <c r="D54" s="8">
        <v>89.011814325653148</v>
      </c>
      <c r="E54" s="8">
        <v>97.813617082811135</v>
      </c>
      <c r="F54" s="8">
        <v>99.5</v>
      </c>
      <c r="G54" s="8">
        <v>50.2</v>
      </c>
      <c r="H54" s="8">
        <v>98.787878787878796</v>
      </c>
      <c r="I54" s="8">
        <v>98.757575757575765</v>
      </c>
      <c r="M54"/>
      <c r="N54"/>
      <c r="O54" s="3"/>
      <c r="P54" s="4"/>
    </row>
    <row r="55" spans="1:16" hidden="1">
      <c r="A55" s="65">
        <v>43</v>
      </c>
      <c r="B55" s="6" t="s">
        <v>193</v>
      </c>
      <c r="C55" s="6" t="s">
        <v>128</v>
      </c>
      <c r="D55" s="8">
        <v>88.891400050929462</v>
      </c>
      <c r="E55" s="8">
        <v>93.137000254647319</v>
      </c>
      <c r="F55" s="8">
        <v>100</v>
      </c>
      <c r="G55" s="8">
        <v>51.929999999999993</v>
      </c>
      <c r="H55" s="8">
        <v>99.44</v>
      </c>
      <c r="I55" s="8">
        <v>99.95</v>
      </c>
      <c r="M55"/>
      <c r="N55"/>
      <c r="O55" s="3"/>
      <c r="P55" s="4"/>
    </row>
    <row r="56" spans="1:16" hidden="1">
      <c r="A56" s="66"/>
      <c r="B56" s="6" t="s">
        <v>205</v>
      </c>
      <c r="C56" s="6" t="s">
        <v>142</v>
      </c>
      <c r="D56" s="8">
        <v>88.937692307692302</v>
      </c>
      <c r="E56" s="8">
        <v>96</v>
      </c>
      <c r="F56" s="8">
        <v>98</v>
      </c>
      <c r="G56" s="8">
        <v>54</v>
      </c>
      <c r="H56" s="8">
        <v>98.44</v>
      </c>
      <c r="I56" s="8">
        <v>98.248461538461527</v>
      </c>
      <c r="M56"/>
      <c r="N56"/>
      <c r="O56" s="3"/>
      <c r="P56" s="4"/>
    </row>
    <row r="57" spans="1:16" hidden="1">
      <c r="A57" s="7">
        <v>44</v>
      </c>
      <c r="B57" s="6" t="s">
        <v>229</v>
      </c>
      <c r="C57" s="6" t="s">
        <v>169</v>
      </c>
      <c r="D57" s="8">
        <v>88.833492957746472</v>
      </c>
      <c r="E57" s="8">
        <v>84.877464788732397</v>
      </c>
      <c r="F57" s="8">
        <v>97</v>
      </c>
      <c r="G57" s="8">
        <v>66</v>
      </c>
      <c r="H57" s="8">
        <v>99.02</v>
      </c>
      <c r="I57" s="8">
        <v>97.27</v>
      </c>
      <c r="M57"/>
      <c r="N57"/>
      <c r="O57" s="3"/>
      <c r="P57" s="4"/>
    </row>
    <row r="58" spans="1:16" hidden="1">
      <c r="A58" s="65">
        <v>45</v>
      </c>
      <c r="B58" s="6" t="s">
        <v>178</v>
      </c>
      <c r="C58" s="6" t="s">
        <v>97</v>
      </c>
      <c r="D58" s="8">
        <v>88.740000000000009</v>
      </c>
      <c r="E58" s="8">
        <v>94.9</v>
      </c>
      <c r="F58" s="8">
        <v>100</v>
      </c>
      <c r="G58" s="8">
        <v>50</v>
      </c>
      <c r="H58" s="8">
        <v>98.800000000000011</v>
      </c>
      <c r="I58" s="8">
        <v>100</v>
      </c>
      <c r="M58"/>
      <c r="N58"/>
      <c r="O58" s="3"/>
      <c r="P58" s="4"/>
    </row>
    <row r="59" spans="1:16" hidden="1">
      <c r="A59" s="66"/>
      <c r="B59" s="6" t="s">
        <v>206</v>
      </c>
      <c r="C59" s="6" t="s">
        <v>143</v>
      </c>
      <c r="D59" s="8">
        <v>88.657076369793529</v>
      </c>
      <c r="E59" s="8">
        <v>85.142594963721734</v>
      </c>
      <c r="F59" s="8">
        <v>99.016393442622956</v>
      </c>
      <c r="G59" s="8">
        <v>62.23</v>
      </c>
      <c r="H59" s="8">
        <v>98.526557377049187</v>
      </c>
      <c r="I59" s="8">
        <v>98.369836065573764</v>
      </c>
      <c r="M59"/>
      <c r="N59"/>
      <c r="O59" s="3"/>
      <c r="P59" s="4"/>
    </row>
    <row r="60" spans="1:16" hidden="1">
      <c r="A60" s="7">
        <v>46</v>
      </c>
      <c r="B60" s="6" t="s">
        <v>178</v>
      </c>
      <c r="C60" s="6" t="s">
        <v>96</v>
      </c>
      <c r="D60" s="8">
        <v>88.524274123442495</v>
      </c>
      <c r="E60" s="8">
        <v>97.9</v>
      </c>
      <c r="F60" s="8">
        <v>99.95</v>
      </c>
      <c r="G60" s="8">
        <v>45.411764705882348</v>
      </c>
      <c r="H60" s="8">
        <v>99.408866995073893</v>
      </c>
      <c r="I60" s="8">
        <v>99.950738916256157</v>
      </c>
      <c r="M60"/>
      <c r="N60"/>
      <c r="O60" s="3"/>
      <c r="P60" s="4"/>
    </row>
    <row r="61" spans="1:16" hidden="1">
      <c r="A61" s="7">
        <v>47</v>
      </c>
      <c r="B61" s="6" t="s">
        <v>184</v>
      </c>
      <c r="C61" s="6" t="s">
        <v>117</v>
      </c>
      <c r="D61" s="8">
        <v>88.37487140310671</v>
      </c>
      <c r="E61" s="8">
        <v>97.631932773109241</v>
      </c>
      <c r="F61" s="8">
        <v>99.5</v>
      </c>
      <c r="G61" s="8">
        <v>46</v>
      </c>
      <c r="H61" s="8">
        <v>99.242424242424249</v>
      </c>
      <c r="I61" s="8">
        <v>99.5</v>
      </c>
      <c r="M61"/>
      <c r="N61"/>
      <c r="O61" s="3"/>
      <c r="P61" s="4"/>
    </row>
    <row r="62" spans="1:16" hidden="1">
      <c r="A62" s="65">
        <v>48</v>
      </c>
      <c r="B62" s="6" t="s">
        <v>178</v>
      </c>
      <c r="C62" s="6" t="s">
        <v>239</v>
      </c>
      <c r="D62" s="8">
        <v>88.251902866522599</v>
      </c>
      <c r="E62" s="8">
        <v>97.468984346559893</v>
      </c>
      <c r="F62" s="8">
        <v>99.95</v>
      </c>
      <c r="G62" s="8">
        <v>44</v>
      </c>
      <c r="H62" s="8">
        <v>99.860529986053024</v>
      </c>
      <c r="I62" s="8">
        <v>99.98</v>
      </c>
      <c r="M62"/>
      <c r="N62"/>
      <c r="O62" s="3"/>
      <c r="P62" s="4"/>
    </row>
    <row r="63" spans="1:16" hidden="1">
      <c r="A63" s="70"/>
      <c r="B63" s="6" t="s">
        <v>198</v>
      </c>
      <c r="C63" s="6" t="s">
        <v>133</v>
      </c>
      <c r="D63" s="8">
        <v>88.32116328116328</v>
      </c>
      <c r="E63" s="8">
        <v>93.582539682539689</v>
      </c>
      <c r="F63" s="8">
        <v>99.45054945054946</v>
      </c>
      <c r="G63" s="8">
        <v>49.272727272727266</v>
      </c>
      <c r="H63" s="8">
        <v>100</v>
      </c>
      <c r="I63" s="8">
        <v>99.3</v>
      </c>
      <c r="M63"/>
      <c r="N63"/>
      <c r="O63" s="3"/>
      <c r="P63" s="4"/>
    </row>
    <row r="64" spans="1:16" hidden="1">
      <c r="A64" s="66"/>
      <c r="B64" s="6" t="s">
        <v>218</v>
      </c>
      <c r="C64" s="6" t="s">
        <v>157</v>
      </c>
      <c r="D64" s="8">
        <v>88.25173031095612</v>
      </c>
      <c r="E64" s="8">
        <v>92.41612903225807</v>
      </c>
      <c r="F64" s="8">
        <v>97.522522522522522</v>
      </c>
      <c r="G64" s="8">
        <v>52</v>
      </c>
      <c r="H64" s="8">
        <v>99.44</v>
      </c>
      <c r="I64" s="8">
        <v>99.88</v>
      </c>
      <c r="M64"/>
      <c r="N64"/>
      <c r="O64" s="3"/>
      <c r="P64" s="4"/>
    </row>
    <row r="65" spans="1:16" hidden="1">
      <c r="A65" s="65">
        <v>49</v>
      </c>
      <c r="B65" s="6" t="s">
        <v>178</v>
      </c>
      <c r="C65" s="6" t="s">
        <v>105</v>
      </c>
      <c r="D65" s="8">
        <v>88.13554890678941</v>
      </c>
      <c r="E65" s="8">
        <v>95.837744533947074</v>
      </c>
      <c r="F65" s="8">
        <v>100</v>
      </c>
      <c r="G65" s="8">
        <v>46</v>
      </c>
      <c r="H65" s="8">
        <v>98.84</v>
      </c>
      <c r="I65" s="8">
        <v>100</v>
      </c>
      <c r="M65"/>
      <c r="N65"/>
      <c r="O65" s="3"/>
      <c r="P65" s="4"/>
    </row>
    <row r="66" spans="1:16" hidden="1">
      <c r="A66" s="66"/>
      <c r="B66" s="6" t="s">
        <v>226</v>
      </c>
      <c r="C66" s="6" t="s">
        <v>166</v>
      </c>
      <c r="D66" s="8">
        <v>88.100444444444449</v>
      </c>
      <c r="E66" s="8">
        <v>94.522222222222226</v>
      </c>
      <c r="F66" s="8">
        <v>100</v>
      </c>
      <c r="G66" s="8">
        <v>46</v>
      </c>
      <c r="H66" s="8">
        <v>100</v>
      </c>
      <c r="I66" s="8">
        <v>99.98</v>
      </c>
      <c r="M66"/>
      <c r="N66"/>
      <c r="O66" s="3"/>
      <c r="P66" s="4"/>
    </row>
    <row r="67" spans="1:16" hidden="1">
      <c r="A67" s="7">
        <v>50</v>
      </c>
      <c r="B67" s="6" t="s">
        <v>212</v>
      </c>
      <c r="C67" s="6" t="s">
        <v>150</v>
      </c>
      <c r="D67" s="8">
        <v>88.036000000000001</v>
      </c>
      <c r="E67" s="8">
        <v>94.3</v>
      </c>
      <c r="F67" s="8">
        <v>99.95</v>
      </c>
      <c r="G67" s="8">
        <v>46</v>
      </c>
      <c r="H67" s="8">
        <v>99.98</v>
      </c>
      <c r="I67" s="8">
        <v>99.95</v>
      </c>
      <c r="M67"/>
      <c r="N67"/>
      <c r="O67" s="3"/>
      <c r="P67" s="4"/>
    </row>
    <row r="68" spans="1:16" hidden="1">
      <c r="A68" s="7">
        <v>51</v>
      </c>
      <c r="B68" s="6" t="s">
        <v>207</v>
      </c>
      <c r="C68" s="6" t="s">
        <v>249</v>
      </c>
      <c r="D68" s="8">
        <v>87.856265193370163</v>
      </c>
      <c r="E68" s="8">
        <v>94</v>
      </c>
      <c r="F68" s="8">
        <v>99.516574585635368</v>
      </c>
      <c r="G68" s="8">
        <v>46</v>
      </c>
      <c r="H68" s="8">
        <v>99.88475138121548</v>
      </c>
      <c r="I68" s="8">
        <v>99.88</v>
      </c>
      <c r="M68"/>
      <c r="N68"/>
      <c r="O68" s="3"/>
      <c r="P68" s="4"/>
    </row>
    <row r="69" spans="1:16" hidden="1">
      <c r="A69" s="7">
        <v>52</v>
      </c>
      <c r="B69" s="6" t="s">
        <v>212</v>
      </c>
      <c r="C69" s="6" t="s">
        <v>149</v>
      </c>
      <c r="D69" s="8">
        <v>87.609196544859472</v>
      </c>
      <c r="E69" s="8">
        <v>96.322228970543577</v>
      </c>
      <c r="F69" s="8">
        <v>99</v>
      </c>
      <c r="G69" s="8">
        <v>45.67</v>
      </c>
      <c r="H69" s="8">
        <v>98.409129129129141</v>
      </c>
      <c r="I69" s="8">
        <v>98.644624624624612</v>
      </c>
      <c r="M69"/>
      <c r="N69"/>
      <c r="O69" s="3"/>
      <c r="P69" s="4"/>
    </row>
    <row r="70" spans="1:16" hidden="1">
      <c r="A70" s="65">
        <v>53</v>
      </c>
      <c r="B70" s="6" t="s">
        <v>178</v>
      </c>
      <c r="C70" s="6" t="s">
        <v>95</v>
      </c>
      <c r="D70" s="8">
        <v>87.472002132764601</v>
      </c>
      <c r="E70" s="8">
        <v>97.058357771261001</v>
      </c>
      <c r="F70" s="8">
        <v>99.9</v>
      </c>
      <c r="G70" s="8">
        <v>42.629999999999995</v>
      </c>
      <c r="H70" s="8">
        <v>98.621487603305795</v>
      </c>
      <c r="I70" s="8">
        <v>99.150165289256194</v>
      </c>
      <c r="M70"/>
      <c r="N70"/>
      <c r="O70" s="3"/>
      <c r="P70" s="4"/>
    </row>
    <row r="71" spans="1:16" hidden="1">
      <c r="A71" s="66"/>
      <c r="B71" s="6" t="s">
        <v>183</v>
      </c>
      <c r="C71" s="6" t="s">
        <v>116</v>
      </c>
      <c r="D71" s="8">
        <v>87.538912280701751</v>
      </c>
      <c r="E71" s="8">
        <v>88.324561403508767</v>
      </c>
      <c r="F71" s="8">
        <v>100</v>
      </c>
      <c r="G71" s="8">
        <v>50.07</v>
      </c>
      <c r="H71" s="8">
        <v>100</v>
      </c>
      <c r="I71" s="8">
        <v>99.3</v>
      </c>
      <c r="M71"/>
      <c r="N71"/>
      <c r="O71" s="3"/>
      <c r="P71" s="4"/>
    </row>
    <row r="72" spans="1:16" hidden="1">
      <c r="A72" s="7">
        <v>54</v>
      </c>
      <c r="B72" s="6" t="s">
        <v>228</v>
      </c>
      <c r="C72" s="6" t="s">
        <v>168</v>
      </c>
      <c r="D72" s="8">
        <v>87.42</v>
      </c>
      <c r="E72" s="8">
        <v>94</v>
      </c>
      <c r="F72" s="8">
        <v>100</v>
      </c>
      <c r="G72" s="8">
        <v>45</v>
      </c>
      <c r="H72" s="8">
        <v>99.240000000000009</v>
      </c>
      <c r="I72" s="8">
        <v>98.86</v>
      </c>
      <c r="M72"/>
      <c r="N72"/>
      <c r="O72" s="3"/>
      <c r="P72" s="4"/>
    </row>
    <row r="73" spans="1:16" hidden="1">
      <c r="A73" s="7">
        <v>55</v>
      </c>
      <c r="B73" s="6" t="s">
        <v>178</v>
      </c>
      <c r="C73" s="6" t="s">
        <v>108</v>
      </c>
      <c r="D73" s="8">
        <v>87.101897233201584</v>
      </c>
      <c r="E73" s="8">
        <v>96.2</v>
      </c>
      <c r="F73" s="8">
        <v>97</v>
      </c>
      <c r="G73" s="8">
        <v>46</v>
      </c>
      <c r="H73" s="8">
        <v>98.04948616600791</v>
      </c>
      <c r="I73" s="8">
        <v>98.26</v>
      </c>
      <c r="M73"/>
      <c r="N73"/>
      <c r="O73" s="3"/>
      <c r="P73" s="4"/>
    </row>
    <row r="74" spans="1:16" hidden="1">
      <c r="A74" s="7">
        <v>56</v>
      </c>
      <c r="B74" s="6" t="s">
        <v>221</v>
      </c>
      <c r="C74" s="6" t="s">
        <v>160</v>
      </c>
      <c r="D74" s="8">
        <v>86.928720292316399</v>
      </c>
      <c r="E74" s="8">
        <v>93.623601461582012</v>
      </c>
      <c r="F74" s="8">
        <v>99.5</v>
      </c>
      <c r="G74" s="8">
        <v>44</v>
      </c>
      <c r="H74" s="8">
        <v>99.02</v>
      </c>
      <c r="I74" s="8">
        <v>98.5</v>
      </c>
      <c r="M74"/>
      <c r="N74"/>
      <c r="O74" s="3"/>
    </row>
    <row r="75" spans="1:16" hidden="1">
      <c r="A75" s="7">
        <v>57</v>
      </c>
      <c r="B75" s="6" t="s">
        <v>178</v>
      </c>
      <c r="C75" s="6" t="s">
        <v>240</v>
      </c>
      <c r="D75" s="8">
        <v>86.742962962962963</v>
      </c>
      <c r="E75" s="8">
        <v>83.955555555555549</v>
      </c>
      <c r="F75" s="8">
        <v>99</v>
      </c>
      <c r="G75" s="8">
        <v>52</v>
      </c>
      <c r="H75" s="8">
        <v>99.629629629629633</v>
      </c>
      <c r="I75" s="8">
        <v>99.129629629629633</v>
      </c>
      <c r="N75" s="3"/>
      <c r="O75" s="3"/>
    </row>
    <row r="76" spans="1:16" hidden="1">
      <c r="A76" s="7">
        <v>58</v>
      </c>
      <c r="B76" s="6" t="s">
        <v>124</v>
      </c>
      <c r="C76" s="6" t="s">
        <v>125</v>
      </c>
      <c r="D76" s="8">
        <v>86.49588516746411</v>
      </c>
      <c r="E76" s="8">
        <v>94.545454545454547</v>
      </c>
      <c r="F76" s="8">
        <v>99</v>
      </c>
      <c r="G76" s="8">
        <v>40.666666666666664</v>
      </c>
      <c r="H76" s="8">
        <v>98.449122807017545</v>
      </c>
      <c r="I76" s="8">
        <v>99.818181818181813</v>
      </c>
      <c r="N76" s="3"/>
      <c r="O76" s="3"/>
    </row>
    <row r="77" spans="1:16" hidden="1">
      <c r="A77" s="7">
        <v>59</v>
      </c>
      <c r="B77" s="6" t="s">
        <v>213</v>
      </c>
      <c r="C77" s="6" t="s">
        <v>151</v>
      </c>
      <c r="D77" s="8">
        <v>86.119584208793498</v>
      </c>
      <c r="E77" s="8">
        <v>89.715063901110398</v>
      </c>
      <c r="F77" s="8">
        <v>100</v>
      </c>
      <c r="G77" s="8">
        <v>42</v>
      </c>
      <c r="H77" s="8">
        <v>99.642857142857139</v>
      </c>
      <c r="I77" s="8">
        <v>99.240000000000009</v>
      </c>
      <c r="N77" s="3"/>
      <c r="O77" s="3"/>
    </row>
    <row r="78" spans="1:16" hidden="1">
      <c r="A78" s="65">
        <v>60</v>
      </c>
      <c r="B78" s="6" t="s">
        <v>178</v>
      </c>
      <c r="C78" s="6" t="s">
        <v>253</v>
      </c>
      <c r="D78" s="8">
        <v>85.93813537383889</v>
      </c>
      <c r="E78" s="8">
        <v>95.644696969696966</v>
      </c>
      <c r="F78" s="8">
        <v>98.5</v>
      </c>
      <c r="G78" s="8">
        <v>38.200000000000003</v>
      </c>
      <c r="H78" s="8">
        <v>98.771993299832516</v>
      </c>
      <c r="I78" s="8">
        <v>98.573986599664991</v>
      </c>
      <c r="N78" s="3"/>
      <c r="O78" s="3"/>
    </row>
    <row r="79" spans="1:16" hidden="1">
      <c r="A79" s="66"/>
      <c r="B79" s="6" t="s">
        <v>225</v>
      </c>
      <c r="C79" s="6" t="s">
        <v>165</v>
      </c>
      <c r="D79" s="8">
        <v>85.882185503414846</v>
      </c>
      <c r="E79" s="8">
        <v>93.609803921568613</v>
      </c>
      <c r="F79" s="8">
        <v>99.5</v>
      </c>
      <c r="G79" s="8">
        <v>38</v>
      </c>
      <c r="H79" s="8">
        <v>99.550561797752806</v>
      </c>
      <c r="I79" s="8">
        <v>98.750561797752809</v>
      </c>
      <c r="N79" s="3"/>
      <c r="O79" s="3"/>
    </row>
    <row r="80" spans="1:16" hidden="1">
      <c r="A80" s="7">
        <v>61</v>
      </c>
      <c r="B80" s="6" t="s">
        <v>178</v>
      </c>
      <c r="C80" s="6" t="s">
        <v>101</v>
      </c>
      <c r="D80" s="8">
        <v>85.288585048754072</v>
      </c>
      <c r="E80" s="8">
        <v>92.718309859154942</v>
      </c>
      <c r="F80" s="8">
        <v>99.5</v>
      </c>
      <c r="G80" s="8">
        <v>36</v>
      </c>
      <c r="H80" s="8">
        <v>99.384615384615387</v>
      </c>
      <c r="I80" s="8">
        <v>98.84</v>
      </c>
      <c r="N80" s="3"/>
      <c r="O80" s="3"/>
    </row>
    <row r="81" spans="1:15" hidden="1">
      <c r="A81" s="7">
        <v>62</v>
      </c>
      <c r="B81" s="6" t="s">
        <v>179</v>
      </c>
      <c r="C81" s="6" t="s">
        <v>110</v>
      </c>
      <c r="D81" s="8">
        <v>85.245045045045046</v>
      </c>
      <c r="E81" s="8">
        <v>96.725225225225216</v>
      </c>
      <c r="F81" s="8">
        <v>99.5</v>
      </c>
      <c r="G81" s="8">
        <v>30</v>
      </c>
      <c r="H81" s="8">
        <v>100</v>
      </c>
      <c r="I81" s="8">
        <v>100</v>
      </c>
      <c r="N81" s="3"/>
      <c r="O81" s="3"/>
    </row>
    <row r="82" spans="1:15" hidden="1">
      <c r="A82" s="7">
        <v>63</v>
      </c>
      <c r="B82" s="6" t="s">
        <v>192</v>
      </c>
      <c r="C82" s="6" t="s">
        <v>127</v>
      </c>
      <c r="D82" s="8">
        <v>85.060475342973675</v>
      </c>
      <c r="E82" s="8">
        <v>96.555172413793116</v>
      </c>
      <c r="F82" s="8">
        <v>98.5</v>
      </c>
      <c r="G82" s="8">
        <v>32</v>
      </c>
      <c r="H82" s="8">
        <v>99.569892473118273</v>
      </c>
      <c r="I82" s="8">
        <v>98.677311827956984</v>
      </c>
      <c r="N82" s="3"/>
      <c r="O82" s="3"/>
    </row>
    <row r="83" spans="1:15" hidden="1">
      <c r="A83" s="7">
        <v>64</v>
      </c>
      <c r="B83" s="6" t="s">
        <v>222</v>
      </c>
      <c r="C83" s="6" t="s">
        <v>161</v>
      </c>
      <c r="D83" s="8">
        <v>85.120860215053753</v>
      </c>
      <c r="E83" s="8">
        <v>84.304301075268825</v>
      </c>
      <c r="F83" s="8">
        <v>98</v>
      </c>
      <c r="G83" s="8">
        <v>44.5</v>
      </c>
      <c r="H83" s="8">
        <v>99.6</v>
      </c>
      <c r="I83" s="8">
        <v>99.2</v>
      </c>
      <c r="N83" s="3"/>
      <c r="O83" s="3"/>
    </row>
    <row r="84" spans="1:15">
      <c r="A84" s="65">
        <v>65</v>
      </c>
      <c r="B84" s="6" t="s">
        <v>201</v>
      </c>
      <c r="C84" s="6" t="s">
        <v>137</v>
      </c>
      <c r="D84" s="8">
        <v>84.867627530364373</v>
      </c>
      <c r="E84" s="8">
        <v>91.978137651821868</v>
      </c>
      <c r="F84" s="8">
        <v>95.5</v>
      </c>
      <c r="G84" s="8">
        <v>46</v>
      </c>
      <c r="H84" s="8">
        <v>96.02000000000001</v>
      </c>
      <c r="I84" s="8">
        <v>94.84</v>
      </c>
      <c r="N84" s="3"/>
      <c r="O84" s="3"/>
    </row>
    <row r="85" spans="1:15" hidden="1">
      <c r="A85" s="70"/>
      <c r="B85" s="6" t="s">
        <v>178</v>
      </c>
      <c r="C85" s="6" t="s">
        <v>107</v>
      </c>
      <c r="D85" s="8">
        <v>83.902000000000001</v>
      </c>
      <c r="E85" s="8">
        <v>83.3</v>
      </c>
      <c r="F85" s="8">
        <v>99.5</v>
      </c>
      <c r="G85" s="8">
        <v>38</v>
      </c>
      <c r="H85" s="8">
        <v>99.56</v>
      </c>
      <c r="I85" s="8">
        <v>99.15</v>
      </c>
      <c r="O85" s="3"/>
    </row>
    <row r="86" spans="1:15" hidden="1">
      <c r="A86" s="66"/>
      <c r="B86" s="6" t="s">
        <v>217</v>
      </c>
      <c r="C86" s="6" t="s">
        <v>156</v>
      </c>
      <c r="D86" s="8">
        <v>83.932594856124268</v>
      </c>
      <c r="E86" s="8">
        <v>95.162974280621341</v>
      </c>
      <c r="F86" s="8">
        <v>97.5</v>
      </c>
      <c r="G86" s="8">
        <v>30</v>
      </c>
      <c r="H86" s="8">
        <v>99</v>
      </c>
      <c r="I86" s="8">
        <v>98</v>
      </c>
      <c r="O86" s="3"/>
    </row>
    <row r="87" spans="1:15" hidden="1">
      <c r="A87" s="7">
        <v>66</v>
      </c>
      <c r="B87" s="6" t="s">
        <v>207</v>
      </c>
      <c r="C87" s="6" t="s">
        <v>250</v>
      </c>
      <c r="D87" s="8">
        <v>82.500728373364581</v>
      </c>
      <c r="E87" s="8">
        <v>78.361111111111114</v>
      </c>
      <c r="F87" s="8">
        <v>99.95</v>
      </c>
      <c r="G87" s="8">
        <v>36</v>
      </c>
      <c r="H87" s="8">
        <v>98.242530755711783</v>
      </c>
      <c r="I87" s="8">
        <v>99.95</v>
      </c>
      <c r="O87" s="3"/>
    </row>
    <row r="88" spans="1:15" hidden="1">
      <c r="A88" s="65">
        <v>67</v>
      </c>
      <c r="B88" s="6" t="s">
        <v>185</v>
      </c>
      <c r="C88" s="6" t="s">
        <v>118</v>
      </c>
      <c r="D88" s="8">
        <v>82.44375939849624</v>
      </c>
      <c r="E88" s="8">
        <v>82.647368421052633</v>
      </c>
      <c r="F88" s="8">
        <v>97.5</v>
      </c>
      <c r="G88" s="8">
        <v>38</v>
      </c>
      <c r="H88" s="8">
        <v>99</v>
      </c>
      <c r="I88" s="8">
        <v>95.071428571428569</v>
      </c>
      <c r="O88" s="3"/>
    </row>
    <row r="89" spans="1:15" hidden="1">
      <c r="A89" s="70"/>
      <c r="B89" s="6" t="s">
        <v>194</v>
      </c>
      <c r="C89" s="6" t="s">
        <v>129</v>
      </c>
      <c r="D89" s="8">
        <v>82.394100539811078</v>
      </c>
      <c r="E89" s="8">
        <v>91.804605263157896</v>
      </c>
      <c r="F89" s="8">
        <v>99.5</v>
      </c>
      <c r="G89" s="8">
        <v>30</v>
      </c>
      <c r="H89" s="8">
        <v>95.42</v>
      </c>
      <c r="I89" s="8">
        <v>95.245897435897433</v>
      </c>
      <c r="O89" s="3"/>
    </row>
    <row r="90" spans="1:15" hidden="1">
      <c r="A90" s="66"/>
      <c r="B90" s="6" t="s">
        <v>224</v>
      </c>
      <c r="C90" s="6" t="s">
        <v>164</v>
      </c>
      <c r="D90" s="8">
        <v>82.390367346938774</v>
      </c>
      <c r="E90" s="8">
        <v>96.591836734693885</v>
      </c>
      <c r="F90" s="8">
        <v>100</v>
      </c>
      <c r="G90" s="8">
        <v>16</v>
      </c>
      <c r="H90" s="8">
        <v>99.36</v>
      </c>
      <c r="I90" s="8">
        <v>100</v>
      </c>
      <c r="O90" s="3"/>
    </row>
    <row r="91" spans="1:15" hidden="1">
      <c r="A91" s="7">
        <v>68</v>
      </c>
      <c r="B91" s="6" t="s">
        <v>213</v>
      </c>
      <c r="C91" s="6" t="s">
        <v>152</v>
      </c>
      <c r="D91" s="8">
        <v>81.834428571428575</v>
      </c>
      <c r="E91" s="8">
        <v>73.232142857142861</v>
      </c>
      <c r="F91" s="8">
        <v>99.5</v>
      </c>
      <c r="G91" s="8">
        <v>38</v>
      </c>
      <c r="H91" s="8">
        <v>99.64</v>
      </c>
      <c r="I91" s="8">
        <v>98.800000000000011</v>
      </c>
      <c r="N91" s="3"/>
      <c r="O91" s="3"/>
    </row>
    <row r="92" spans="1:15" hidden="1">
      <c r="A92" s="7">
        <v>69</v>
      </c>
      <c r="B92" s="6" t="s">
        <v>227</v>
      </c>
      <c r="C92" s="6" t="s">
        <v>167</v>
      </c>
      <c r="D92" s="8">
        <v>81.482616822429904</v>
      </c>
      <c r="E92" s="8">
        <v>92.413084112149534</v>
      </c>
      <c r="F92" s="8">
        <v>99</v>
      </c>
      <c r="G92" s="8">
        <v>16</v>
      </c>
      <c r="H92" s="8">
        <v>100</v>
      </c>
      <c r="I92" s="8">
        <v>100</v>
      </c>
      <c r="N92" s="3"/>
      <c r="O92" s="3"/>
    </row>
    <row r="93" spans="1:15" hidden="1">
      <c r="A93" s="7">
        <v>70</v>
      </c>
      <c r="B93" s="6" t="s">
        <v>188</v>
      </c>
      <c r="C93" s="6" t="s">
        <v>242</v>
      </c>
      <c r="D93" s="8">
        <v>80.302185792349718</v>
      </c>
      <c r="E93" s="8">
        <v>92.294262295081978</v>
      </c>
      <c r="F93" s="8">
        <v>98</v>
      </c>
      <c r="G93" s="8">
        <v>17.93</v>
      </c>
      <c r="H93" s="8">
        <v>98.239047619047625</v>
      </c>
      <c r="I93" s="8">
        <v>95.047619047619037</v>
      </c>
      <c r="N93" s="3"/>
      <c r="O93" s="3"/>
    </row>
    <row r="94" spans="1:15" hidden="1">
      <c r="A94" s="7">
        <v>71</v>
      </c>
      <c r="B94" s="6" t="s">
        <v>191</v>
      </c>
      <c r="C94" s="6" t="s">
        <v>126</v>
      </c>
      <c r="D94" s="8">
        <v>78.012307692307701</v>
      </c>
      <c r="E94" s="8">
        <v>91.6</v>
      </c>
      <c r="F94" s="8">
        <v>98.461538461538453</v>
      </c>
      <c r="G94" s="8">
        <v>6</v>
      </c>
      <c r="H94" s="8">
        <v>97.000000000000014</v>
      </c>
      <c r="I94" s="8">
        <v>97</v>
      </c>
      <c r="N94" s="3"/>
    </row>
    <row r="95" spans="1:15">
      <c r="A95" s="67" t="s">
        <v>241</v>
      </c>
      <c r="B95" s="68"/>
      <c r="C95" s="69"/>
      <c r="D95" s="13">
        <f>AVERAGE(D3:D94)</f>
        <v>90.002609326708807</v>
      </c>
      <c r="E95" s="13">
        <f t="shared" ref="E95:H95" si="0">AVERAGE(E3:E94)</f>
        <v>93.62505868453222</v>
      </c>
      <c r="F95" s="13">
        <f t="shared" si="0"/>
        <v>99.213334391420545</v>
      </c>
      <c r="G95" s="13">
        <f>AVERAGE(G3:G94)</f>
        <v>58.92159567840514</v>
      </c>
      <c r="H95" s="13">
        <f t="shared" si="0"/>
        <v>99.197315928582753</v>
      </c>
      <c r="I95" s="13">
        <f>AVERAGE(I3:I94)</f>
        <v>99.055741950603334</v>
      </c>
    </row>
    <row r="96" spans="1:15">
      <c r="F96" s="4"/>
    </row>
    <row r="97" spans="3:9">
      <c r="D97" s="4"/>
      <c r="F97" s="4"/>
      <c r="G97" s="4"/>
      <c r="H97" s="4"/>
      <c r="I97" s="4"/>
    </row>
    <row r="98" spans="3:9">
      <c r="F98" s="4"/>
      <c r="G98" s="4"/>
      <c r="H98" s="4"/>
      <c r="I98" s="4"/>
    </row>
    <row r="105" spans="3:9">
      <c r="C105" s="4"/>
    </row>
    <row r="106" spans="3:9">
      <c r="C106" s="4"/>
    </row>
    <row r="107" spans="3:9">
      <c r="C107" s="4"/>
    </row>
    <row r="108" spans="3:9">
      <c r="C108" s="4"/>
    </row>
    <row r="109" spans="3:9">
      <c r="C109" s="4"/>
    </row>
    <row r="110" spans="3:9">
      <c r="C110" s="4"/>
    </row>
    <row r="111" spans="3:9">
      <c r="C111" s="4"/>
    </row>
    <row r="112" spans="3:9">
      <c r="C112" s="4"/>
    </row>
    <row r="113" spans="3:3">
      <c r="C113" s="4"/>
    </row>
    <row r="114" spans="3:3">
      <c r="C114" s="4"/>
    </row>
    <row r="115" spans="3:3">
      <c r="C115" s="4"/>
    </row>
    <row r="116" spans="3:3">
      <c r="C116" s="4"/>
    </row>
    <row r="117" spans="3:3">
      <c r="C117" s="4"/>
    </row>
    <row r="118" spans="3:3">
      <c r="C118" s="4"/>
    </row>
    <row r="119" spans="3:3">
      <c r="C119" s="4"/>
    </row>
    <row r="120" spans="3:3">
      <c r="C120" s="4"/>
    </row>
    <row r="121" spans="3:3">
      <c r="C121" s="4"/>
    </row>
    <row r="122" spans="3:3">
      <c r="C122" s="4"/>
    </row>
    <row r="123" spans="3:3">
      <c r="C123" s="4"/>
    </row>
    <row r="124" spans="3:3">
      <c r="C124" s="4"/>
    </row>
    <row r="125" spans="3:3">
      <c r="C125" s="4"/>
    </row>
    <row r="126" spans="3:3">
      <c r="C126" s="4"/>
    </row>
    <row r="127" spans="3:3">
      <c r="C127" s="4"/>
    </row>
    <row r="128" spans="3:3">
      <c r="C128" s="4"/>
    </row>
    <row r="129" spans="3:3">
      <c r="C129" s="4"/>
    </row>
    <row r="130" spans="3:3">
      <c r="C130" s="4"/>
    </row>
    <row r="131" spans="3:3">
      <c r="C131" s="4"/>
    </row>
    <row r="132" spans="3:3">
      <c r="C132" s="4"/>
    </row>
    <row r="133" spans="3:3">
      <c r="C133" s="4"/>
    </row>
    <row r="134" spans="3:3">
      <c r="C134" s="4"/>
    </row>
    <row r="135" spans="3:3">
      <c r="C135" s="4"/>
    </row>
    <row r="136" spans="3:3">
      <c r="C136" s="4"/>
    </row>
    <row r="137" spans="3:3">
      <c r="C137" s="4"/>
    </row>
    <row r="138" spans="3:3">
      <c r="C138" s="4"/>
    </row>
    <row r="139" spans="3:3">
      <c r="C139" s="4"/>
    </row>
    <row r="140" spans="3:3">
      <c r="C140" s="4"/>
    </row>
    <row r="141" spans="3:3">
      <c r="C141" s="4"/>
    </row>
    <row r="142" spans="3:3">
      <c r="C142" s="4"/>
    </row>
    <row r="143" spans="3:3">
      <c r="C143" s="4"/>
    </row>
    <row r="144" spans="3:3">
      <c r="C144" s="4"/>
    </row>
    <row r="145" spans="3:3">
      <c r="C145" s="4"/>
    </row>
    <row r="146" spans="3:3">
      <c r="C146" s="4"/>
    </row>
    <row r="147" spans="3:3">
      <c r="C147" s="4"/>
    </row>
    <row r="148" spans="3:3">
      <c r="C148" s="4"/>
    </row>
    <row r="149" spans="3:3">
      <c r="C149" s="4"/>
    </row>
    <row r="150" spans="3:3">
      <c r="C150" s="4"/>
    </row>
    <row r="151" spans="3:3">
      <c r="C151" s="4"/>
    </row>
    <row r="152" spans="3:3">
      <c r="C152" s="4"/>
    </row>
    <row r="153" spans="3:3">
      <c r="C153" s="4"/>
    </row>
    <row r="154" spans="3:3">
      <c r="C154" s="4"/>
    </row>
    <row r="155" spans="3:3">
      <c r="C155" s="4"/>
    </row>
    <row r="156" spans="3:3">
      <c r="C156" s="4"/>
    </row>
    <row r="157" spans="3:3">
      <c r="C157" s="4"/>
    </row>
    <row r="158" spans="3:3">
      <c r="C158" s="4"/>
    </row>
    <row r="159" spans="3:3">
      <c r="C159" s="4"/>
    </row>
    <row r="160" spans="3:3">
      <c r="C160" s="4"/>
    </row>
    <row r="161" spans="3:3">
      <c r="C161" s="4"/>
    </row>
    <row r="162" spans="3:3">
      <c r="C162" s="4"/>
    </row>
    <row r="163" spans="3:3">
      <c r="C163" s="4"/>
    </row>
    <row r="164" spans="3:3">
      <c r="C164" s="4"/>
    </row>
    <row r="165" spans="3:3">
      <c r="C165" s="4"/>
    </row>
    <row r="166" spans="3:3">
      <c r="C166" s="4"/>
    </row>
    <row r="335" spans="14:14">
      <c r="N335" s="3"/>
    </row>
    <row r="336" spans="14:14">
      <c r="N336" s="3"/>
    </row>
    <row r="337" spans="14:14">
      <c r="N337" s="3"/>
    </row>
    <row r="338" spans="14:14">
      <c r="N338" s="3"/>
    </row>
    <row r="339" spans="14:14">
      <c r="N339" s="3"/>
    </row>
    <row r="340" spans="14:14">
      <c r="N340" s="3"/>
    </row>
    <row r="341" spans="14:14">
      <c r="N341" s="3"/>
    </row>
    <row r="342" spans="14:14">
      <c r="N342" s="3"/>
    </row>
    <row r="343" spans="14:14">
      <c r="N343" s="3"/>
    </row>
    <row r="344" spans="14:14">
      <c r="N344" s="3"/>
    </row>
    <row r="345" spans="14:14">
      <c r="N345" s="3"/>
    </row>
    <row r="346" spans="14:14">
      <c r="N346" s="3"/>
    </row>
    <row r="347" spans="14:14">
      <c r="N347" s="3"/>
    </row>
    <row r="348" spans="14:14">
      <c r="N348" s="3"/>
    </row>
    <row r="349" spans="14:14">
      <c r="N349" s="3"/>
    </row>
    <row r="350" spans="14:14">
      <c r="N350" s="3"/>
    </row>
    <row r="351" spans="14:14">
      <c r="N351" s="3"/>
    </row>
    <row r="352" spans="14:14">
      <c r="N352" s="3"/>
    </row>
    <row r="353" spans="14:14">
      <c r="N353" s="3"/>
    </row>
    <row r="354" spans="14:14">
      <c r="N354" s="3"/>
    </row>
    <row r="355" spans="14:14">
      <c r="N355" s="3"/>
    </row>
    <row r="356" spans="14:14">
      <c r="N356" s="3"/>
    </row>
    <row r="357" spans="14:14">
      <c r="N357" s="3"/>
    </row>
    <row r="358" spans="14:14">
      <c r="N358" s="3"/>
    </row>
    <row r="359" spans="14:14">
      <c r="N359" s="3"/>
    </row>
    <row r="360" spans="14:14">
      <c r="N360" s="3"/>
    </row>
    <row r="361" spans="14:14">
      <c r="N361" s="3"/>
    </row>
    <row r="362" spans="14:14">
      <c r="N362" s="3"/>
    </row>
    <row r="363" spans="14:14">
      <c r="N363" s="3"/>
    </row>
    <row r="364" spans="14:14">
      <c r="N364" s="3"/>
    </row>
    <row r="365" spans="14:14">
      <c r="N365" s="3"/>
    </row>
    <row r="366" spans="14:14">
      <c r="N366" s="3"/>
    </row>
    <row r="367" spans="14:14">
      <c r="N367" s="3"/>
    </row>
    <row r="368" spans="14:14">
      <c r="N368" s="3"/>
    </row>
    <row r="369" spans="14:14">
      <c r="N369" s="3"/>
    </row>
    <row r="370" spans="14:14">
      <c r="N370" s="3"/>
    </row>
    <row r="371" spans="14:14">
      <c r="N371" s="3"/>
    </row>
    <row r="372" spans="14:14">
      <c r="N372" s="3"/>
    </row>
    <row r="373" spans="14:14">
      <c r="N373" s="3"/>
    </row>
    <row r="374" spans="14:14">
      <c r="N374" s="3"/>
    </row>
    <row r="375" spans="14:14">
      <c r="N375" s="3"/>
    </row>
    <row r="376" spans="14:14">
      <c r="N376" s="3"/>
    </row>
    <row r="377" spans="14:14">
      <c r="N377" s="3"/>
    </row>
    <row r="378" spans="14:14">
      <c r="N378" s="3"/>
    </row>
    <row r="379" spans="14:14">
      <c r="N379" s="3"/>
    </row>
    <row r="380" spans="14:14">
      <c r="N380" s="3"/>
    </row>
    <row r="381" spans="14:14">
      <c r="N381" s="3"/>
    </row>
    <row r="382" spans="14:14">
      <c r="N382" s="3"/>
    </row>
    <row r="383" spans="14:14">
      <c r="N383" s="3"/>
    </row>
    <row r="384" spans="14:14">
      <c r="N384" s="3"/>
    </row>
  </sheetData>
  <sortState ref="B4:W99">
    <sortCondition descending="1" ref="D4:D99"/>
  </sortState>
  <mergeCells count="20">
    <mergeCell ref="A95:C95"/>
    <mergeCell ref="A5:A6"/>
    <mergeCell ref="A7:A8"/>
    <mergeCell ref="A9:A10"/>
    <mergeCell ref="A26:A27"/>
    <mergeCell ref="A41:A42"/>
    <mergeCell ref="A78:A79"/>
    <mergeCell ref="A84:A86"/>
    <mergeCell ref="A88:A90"/>
    <mergeCell ref="A13:A14"/>
    <mergeCell ref="A55:A56"/>
    <mergeCell ref="A58:A59"/>
    <mergeCell ref="A62:A64"/>
    <mergeCell ref="A65:A66"/>
    <mergeCell ref="A70:A71"/>
    <mergeCell ref="A43:A44"/>
    <mergeCell ref="A45:A46"/>
    <mergeCell ref="A47:A48"/>
    <mergeCell ref="A49:A50"/>
    <mergeCell ref="A52:A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1ОиДинфоб (2)</vt:lpstr>
      <vt:lpstr>1ОиДинфоб</vt:lpstr>
      <vt:lpstr>2КомфУслНал</vt:lpstr>
      <vt:lpstr>2КомУслОц</vt:lpstr>
      <vt:lpstr>3УслДостИнвНал</vt:lpstr>
      <vt:lpstr>3УслДостИнвОц</vt:lpstr>
      <vt:lpstr>4ДобрВежл</vt:lpstr>
      <vt:lpstr>5УдовлУсл</vt:lpstr>
      <vt:lpstr>Интегр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Y</cp:lastModifiedBy>
  <cp:lastPrinted>2021-07-12T07:28:43Z</cp:lastPrinted>
  <dcterms:created xsi:type="dcterms:W3CDTF">2020-11-30T08:45:25Z</dcterms:created>
  <dcterms:modified xsi:type="dcterms:W3CDTF">2021-07-12T07:29:15Z</dcterms:modified>
</cp:coreProperties>
</file>